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Volumes/GENERATE_M/Generate Documents/"/>
    </mc:Choice>
  </mc:AlternateContent>
  <xr:revisionPtr revIDLastSave="0" documentId="13_ncr:1_{59BDAACE-6A79-764A-8A19-C332872E8DF4}" xr6:coauthVersionLast="36" xr6:coauthVersionMax="36" xr10:uidLastSave="{00000000-0000-0000-0000-000000000000}"/>
  <bookViews>
    <workbookView xWindow="0" yWindow="460" windowWidth="25600" windowHeight="13700" activeTab="1" xr2:uid="{00000000-000D-0000-FFFF-FFFF00000000}"/>
  </bookViews>
  <sheets>
    <sheet name="Score and Rank" sheetId="11" r:id="rId1"/>
    <sheet name="Piece distribution" sheetId="12" r:id="rId2"/>
  </sheets>
  <definedNames>
    <definedName name="_xlnm.Print_Area" localSheetId="1">'Piece distribution'!$A$1:$L$16</definedName>
    <definedName name="_xlnm.Print_Area" localSheetId="0">'Score and Rank'!$A$1:$S$31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12" l="1"/>
  <c r="L15" i="12" s="1"/>
  <c r="K14" i="12"/>
  <c r="L14" i="12" s="1"/>
  <c r="K5" i="12" l="1"/>
  <c r="L5" i="12" s="1"/>
  <c r="H16" i="12"/>
  <c r="G16" i="12"/>
  <c r="F16" i="12"/>
  <c r="F54" i="11"/>
  <c r="G54" i="11"/>
  <c r="H54" i="11"/>
  <c r="F55" i="11"/>
  <c r="G55" i="11"/>
  <c r="H55" i="11"/>
  <c r="F56" i="11"/>
  <c r="G56" i="11"/>
  <c r="H56" i="11"/>
  <c r="F57" i="11"/>
  <c r="G57" i="11"/>
  <c r="H57" i="11"/>
  <c r="F58" i="11"/>
  <c r="G58" i="11"/>
  <c r="H58" i="11"/>
  <c r="F59" i="11"/>
  <c r="G59" i="11"/>
  <c r="H59" i="11"/>
  <c r="F60" i="11"/>
  <c r="G60" i="11"/>
  <c r="H60" i="11"/>
  <c r="F61" i="11"/>
  <c r="G61" i="11"/>
  <c r="H61" i="11"/>
  <c r="F62" i="11"/>
  <c r="G62" i="11"/>
  <c r="H62" i="11"/>
  <c r="F63" i="11"/>
  <c r="G63" i="11"/>
  <c r="H63" i="11"/>
  <c r="F64" i="11"/>
  <c r="G64" i="11"/>
  <c r="H64" i="11"/>
  <c r="F65" i="11"/>
  <c r="G65" i="11"/>
  <c r="H65" i="11"/>
  <c r="F66" i="11"/>
  <c r="G66" i="11"/>
  <c r="H66" i="11"/>
  <c r="F69" i="11"/>
  <c r="G69" i="11"/>
  <c r="H69" i="11"/>
  <c r="F70" i="11"/>
  <c r="G70" i="11"/>
  <c r="H70" i="11"/>
  <c r="F71" i="11"/>
  <c r="G71" i="11"/>
  <c r="H71" i="11"/>
  <c r="F72" i="11"/>
  <c r="G72" i="11"/>
  <c r="H72" i="11"/>
  <c r="F73" i="11"/>
  <c r="G73" i="11"/>
  <c r="H73" i="11"/>
  <c r="F74" i="11"/>
  <c r="G74" i="11"/>
  <c r="H74" i="11"/>
  <c r="F75" i="11"/>
  <c r="G75" i="11"/>
  <c r="H75" i="11"/>
  <c r="F76" i="11"/>
  <c r="G76" i="11"/>
  <c r="H76" i="11"/>
  <c r="F77" i="11"/>
  <c r="G77" i="11"/>
  <c r="H77" i="11"/>
  <c r="F78" i="11"/>
  <c r="G78" i="11"/>
  <c r="H78" i="11"/>
  <c r="F79" i="11"/>
  <c r="G79" i="11"/>
  <c r="H79" i="11"/>
  <c r="F80" i="11"/>
  <c r="G80" i="11"/>
  <c r="H80" i="11"/>
  <c r="F81" i="11"/>
  <c r="G81" i="11"/>
  <c r="H81" i="11"/>
  <c r="F84" i="11"/>
  <c r="G84" i="11"/>
  <c r="H84" i="11"/>
  <c r="F85" i="11"/>
  <c r="G85" i="11"/>
  <c r="H85" i="11"/>
  <c r="F86" i="11"/>
  <c r="G86" i="11"/>
  <c r="H86" i="11"/>
  <c r="F87" i="11"/>
  <c r="G87" i="11"/>
  <c r="H87" i="11"/>
  <c r="F88" i="11"/>
  <c r="G88" i="11"/>
  <c r="H88" i="11"/>
  <c r="F89" i="11"/>
  <c r="G89" i="11"/>
  <c r="H89" i="11"/>
  <c r="F90" i="11"/>
  <c r="G90" i="11"/>
  <c r="H90" i="11"/>
  <c r="F91" i="11"/>
  <c r="G91" i="11"/>
  <c r="H91" i="11"/>
  <c r="F92" i="11"/>
  <c r="G92" i="11"/>
  <c r="H92" i="11"/>
  <c r="F93" i="11"/>
  <c r="G93" i="11"/>
  <c r="H93" i="11"/>
  <c r="F94" i="11"/>
  <c r="G94" i="11"/>
  <c r="H94" i="11"/>
  <c r="F95" i="11"/>
  <c r="G95" i="11"/>
  <c r="H95" i="11"/>
  <c r="F96" i="11"/>
  <c r="G96" i="11"/>
  <c r="H96" i="11"/>
  <c r="F99" i="11"/>
  <c r="G99" i="11"/>
  <c r="H99" i="11"/>
  <c r="F100" i="11"/>
  <c r="G100" i="11"/>
  <c r="H100" i="11"/>
  <c r="F101" i="11"/>
  <c r="G101" i="11"/>
  <c r="H101" i="11"/>
  <c r="F102" i="11"/>
  <c r="G102" i="11"/>
  <c r="H102" i="11"/>
  <c r="F103" i="11"/>
  <c r="G103" i="11"/>
  <c r="H103" i="11"/>
  <c r="F104" i="11"/>
  <c r="G104" i="11"/>
  <c r="H104" i="11"/>
  <c r="F105" i="11"/>
  <c r="G105" i="11"/>
  <c r="H105" i="11"/>
  <c r="F106" i="11"/>
  <c r="G106" i="11"/>
  <c r="H106" i="11"/>
  <c r="F107" i="11"/>
  <c r="G107" i="11"/>
  <c r="H107" i="11"/>
  <c r="F108" i="11"/>
  <c r="G108" i="11"/>
  <c r="H108" i="11"/>
  <c r="F109" i="11"/>
  <c r="G109" i="11"/>
  <c r="H109" i="11"/>
  <c r="F110" i="11"/>
  <c r="G110" i="11"/>
  <c r="H110" i="11"/>
  <c r="F111" i="11"/>
  <c r="G111" i="11"/>
  <c r="H111" i="11"/>
  <c r="F22" i="11"/>
  <c r="G22" i="11"/>
  <c r="H22" i="11"/>
  <c r="F23" i="11"/>
  <c r="G23" i="11"/>
  <c r="H23" i="11"/>
  <c r="G26" i="11" l="1"/>
  <c r="G27" i="11" s="1"/>
  <c r="F28" i="11"/>
  <c r="F29" i="11" s="1"/>
  <c r="H26" i="11"/>
  <c r="H27" i="11" s="1"/>
  <c r="F26" i="11"/>
  <c r="F27" i="11" s="1"/>
  <c r="G18" i="11"/>
  <c r="H18" i="11"/>
  <c r="H17" i="11"/>
  <c r="F17" i="11"/>
  <c r="H28" i="11"/>
  <c r="H29" i="11" s="1"/>
  <c r="G17" i="11"/>
  <c r="G28" i="11"/>
  <c r="G29" i="11" s="1"/>
  <c r="F18" i="11"/>
  <c r="H19" i="11" l="1"/>
  <c r="F19" i="11"/>
  <c r="G19" i="11"/>
  <c r="K4" i="12" l="1"/>
  <c r="L4" i="12" s="1"/>
  <c r="K6" i="12"/>
  <c r="L6" i="12" s="1"/>
  <c r="K7" i="12"/>
  <c r="L7" i="12" s="1"/>
  <c r="K8" i="12"/>
  <c r="L8" i="12" s="1"/>
  <c r="K9" i="12"/>
  <c r="L9" i="12" s="1"/>
  <c r="K10" i="12"/>
  <c r="L10" i="12" s="1"/>
  <c r="K11" i="12"/>
  <c r="L11" i="12" s="1"/>
  <c r="K12" i="12"/>
  <c r="L12" i="12" s="1"/>
  <c r="K13" i="12"/>
  <c r="L13" i="12" s="1"/>
  <c r="K3" i="12"/>
  <c r="L3" i="12" s="1"/>
  <c r="C16" i="12" l="1"/>
  <c r="D16" i="12"/>
  <c r="E16" i="12"/>
  <c r="I16" i="12"/>
  <c r="B16" i="12"/>
  <c r="B23" i="11" l="1"/>
  <c r="C22" i="11"/>
  <c r="D22" i="11"/>
  <c r="E22" i="11"/>
  <c r="I22" i="11"/>
  <c r="B22" i="11"/>
  <c r="C99" i="11"/>
  <c r="D99" i="11"/>
  <c r="E99" i="11"/>
  <c r="I99" i="11"/>
  <c r="C100" i="11"/>
  <c r="D100" i="11"/>
  <c r="E100" i="11"/>
  <c r="I100" i="11"/>
  <c r="C101" i="11"/>
  <c r="D101" i="11"/>
  <c r="E101" i="11"/>
  <c r="I101" i="11"/>
  <c r="C102" i="11"/>
  <c r="D102" i="11"/>
  <c r="E102" i="11"/>
  <c r="I102" i="11"/>
  <c r="C103" i="11"/>
  <c r="D103" i="11"/>
  <c r="E103" i="11"/>
  <c r="I103" i="11"/>
  <c r="C104" i="11"/>
  <c r="D104" i="11"/>
  <c r="E104" i="11"/>
  <c r="I104" i="11"/>
  <c r="C105" i="11"/>
  <c r="D105" i="11"/>
  <c r="E105" i="11"/>
  <c r="I105" i="11"/>
  <c r="C106" i="11"/>
  <c r="D106" i="11"/>
  <c r="E106" i="11"/>
  <c r="I106" i="11"/>
  <c r="C107" i="11"/>
  <c r="D107" i="11"/>
  <c r="E107" i="11"/>
  <c r="I107" i="11"/>
  <c r="C108" i="11"/>
  <c r="D108" i="11"/>
  <c r="E108" i="11"/>
  <c r="I108" i="11"/>
  <c r="C109" i="11"/>
  <c r="D109" i="11"/>
  <c r="E109" i="11"/>
  <c r="I109" i="11"/>
  <c r="C110" i="11"/>
  <c r="D110" i="11"/>
  <c r="E110" i="11"/>
  <c r="I110" i="11"/>
  <c r="C111" i="11"/>
  <c r="D111" i="11"/>
  <c r="E111" i="11"/>
  <c r="I111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95" i="11"/>
  <c r="C95" i="11"/>
  <c r="D95" i="11"/>
  <c r="E95" i="11"/>
  <c r="I95" i="11"/>
  <c r="B96" i="11"/>
  <c r="C96" i="11"/>
  <c r="D96" i="11"/>
  <c r="E96" i="11"/>
  <c r="I96" i="11"/>
  <c r="B80" i="11"/>
  <c r="C80" i="11"/>
  <c r="D80" i="11"/>
  <c r="E80" i="11"/>
  <c r="I80" i="11"/>
  <c r="B81" i="11"/>
  <c r="C81" i="11"/>
  <c r="D81" i="11"/>
  <c r="E81" i="11"/>
  <c r="I81" i="11"/>
  <c r="C65" i="11"/>
  <c r="D65" i="11"/>
  <c r="E65" i="11"/>
  <c r="I65" i="11"/>
  <c r="C66" i="11"/>
  <c r="D66" i="11"/>
  <c r="E66" i="11"/>
  <c r="I66" i="11"/>
  <c r="B65" i="11"/>
  <c r="B66" i="11"/>
  <c r="B99" i="11"/>
  <c r="I23" i="11"/>
  <c r="E23" i="11"/>
  <c r="D23" i="11"/>
  <c r="C23" i="11"/>
  <c r="B28" i="11" l="1"/>
  <c r="B29" i="11" s="1"/>
  <c r="I28" i="11"/>
  <c r="I29" i="11" s="1"/>
  <c r="D28" i="11"/>
  <c r="D29" i="11" s="1"/>
  <c r="E28" i="11"/>
  <c r="E29" i="11" s="1"/>
  <c r="C28" i="11"/>
  <c r="C29" i="11" s="1"/>
  <c r="B92" i="11" l="1"/>
  <c r="E89" i="11"/>
  <c r="E69" i="11"/>
  <c r="B84" i="11"/>
  <c r="B69" i="11"/>
  <c r="C84" i="11"/>
  <c r="D84" i="11"/>
  <c r="C69" i="11"/>
  <c r="E84" i="11"/>
  <c r="D69" i="11"/>
  <c r="I84" i="11"/>
  <c r="I69" i="11"/>
  <c r="C89" i="11" l="1"/>
  <c r="B74" i="11"/>
  <c r="D77" i="11"/>
  <c r="I74" i="11"/>
  <c r="E74" i="11"/>
  <c r="B89" i="11"/>
  <c r="D74" i="11"/>
  <c r="D89" i="11"/>
  <c r="D92" i="11"/>
  <c r="E77" i="11"/>
  <c r="I89" i="11"/>
  <c r="C74" i="11"/>
  <c r="B77" i="11"/>
  <c r="E92" i="11"/>
  <c r="C77" i="11"/>
  <c r="C92" i="11"/>
  <c r="I77" i="11"/>
  <c r="B76" i="11"/>
  <c r="I92" i="11"/>
  <c r="D79" i="11"/>
  <c r="D93" i="11"/>
  <c r="C78" i="11"/>
  <c r="E93" i="11"/>
  <c r="D78" i="11"/>
  <c r="B93" i="11"/>
  <c r="I93" i="11"/>
  <c r="E78" i="11"/>
  <c r="C93" i="11"/>
  <c r="B78" i="11"/>
  <c r="I78" i="11"/>
  <c r="C90" i="11"/>
  <c r="B75" i="11"/>
  <c r="D90" i="11"/>
  <c r="C75" i="11"/>
  <c r="E90" i="11"/>
  <c r="D75" i="11"/>
  <c r="I75" i="11"/>
  <c r="B90" i="11"/>
  <c r="I90" i="11"/>
  <c r="E75" i="11"/>
  <c r="C91" i="11" l="1"/>
  <c r="I76" i="11"/>
  <c r="D94" i="11"/>
  <c r="B79" i="11"/>
  <c r="I86" i="11"/>
  <c r="B70" i="11"/>
  <c r="D91" i="11"/>
  <c r="E76" i="11"/>
  <c r="E79" i="11"/>
  <c r="C94" i="11"/>
  <c r="B91" i="11"/>
  <c r="I91" i="11"/>
  <c r="I94" i="11"/>
  <c r="I79" i="11"/>
  <c r="D76" i="11"/>
  <c r="E94" i="11"/>
  <c r="B72" i="11"/>
  <c r="E91" i="11"/>
  <c r="C79" i="11"/>
  <c r="C76" i="11"/>
  <c r="B94" i="11"/>
  <c r="I73" i="11"/>
  <c r="C56" i="11"/>
  <c r="D56" i="11"/>
  <c r="E56" i="11"/>
  <c r="I56" i="11"/>
  <c r="B56" i="11"/>
  <c r="I88" i="11"/>
  <c r="B86" i="11"/>
  <c r="E57" i="11"/>
  <c r="I57" i="11"/>
  <c r="C57" i="11"/>
  <c r="B57" i="11"/>
  <c r="D57" i="11"/>
  <c r="D86" i="11" l="1"/>
  <c r="E71" i="11"/>
  <c r="D71" i="11"/>
  <c r="B85" i="11"/>
  <c r="C71" i="11"/>
  <c r="I70" i="11"/>
  <c r="C86" i="11"/>
  <c r="C85" i="11"/>
  <c r="E86" i="11"/>
  <c r="C70" i="11"/>
  <c r="I71" i="11"/>
  <c r="D73" i="11"/>
  <c r="E70" i="11"/>
  <c r="D70" i="11"/>
  <c r="C73" i="11"/>
  <c r="E73" i="11"/>
  <c r="E88" i="11"/>
  <c r="E72" i="11"/>
  <c r="B73" i="11"/>
  <c r="I87" i="11"/>
  <c r="E85" i="11"/>
  <c r="B71" i="11"/>
  <c r="C88" i="11"/>
  <c r="D88" i="11"/>
  <c r="C87" i="11"/>
  <c r="B88" i="11"/>
  <c r="B87" i="11"/>
  <c r="D85" i="11"/>
  <c r="E55" i="11"/>
  <c r="D72" i="11"/>
  <c r="I72" i="11"/>
  <c r="C72" i="11"/>
  <c r="D87" i="11"/>
  <c r="I85" i="11"/>
  <c r="E87" i="11"/>
  <c r="I26" i="11" l="1"/>
  <c r="I27" i="11" s="1"/>
  <c r="B26" i="11"/>
  <c r="B27" i="11" s="1"/>
  <c r="C18" i="11"/>
  <c r="D55" i="11"/>
  <c r="E18" i="11"/>
  <c r="I18" i="11"/>
  <c r="E26" i="11"/>
  <c r="E27" i="11" s="1"/>
  <c r="D18" i="11"/>
  <c r="B18" i="11"/>
  <c r="C26" i="11"/>
  <c r="C27" i="11" s="1"/>
  <c r="D26" i="11"/>
  <c r="D27" i="11" s="1"/>
  <c r="B55" i="11"/>
  <c r="C55" i="11"/>
  <c r="I55" i="11"/>
  <c r="D63" i="11" l="1"/>
  <c r="B59" i="11" l="1"/>
  <c r="E64" i="11"/>
  <c r="I63" i="11"/>
  <c r="B63" i="11"/>
  <c r="C63" i="11"/>
  <c r="I54" i="11"/>
  <c r="C54" i="11"/>
  <c r="E54" i="11"/>
  <c r="B54" i="11"/>
  <c r="D54" i="11"/>
  <c r="E63" i="11"/>
  <c r="B60" i="11"/>
  <c r="I60" i="11"/>
  <c r="D60" i="11"/>
  <c r="E60" i="11"/>
  <c r="C60" i="11"/>
  <c r="C59" i="11"/>
  <c r="D64" i="11"/>
  <c r="C64" i="11" l="1"/>
  <c r="E59" i="11"/>
  <c r="D59" i="11"/>
  <c r="B64" i="11"/>
  <c r="I64" i="11"/>
  <c r="I59" i="11"/>
  <c r="B58" i="11"/>
  <c r="I58" i="11"/>
  <c r="D58" i="11"/>
  <c r="E58" i="11"/>
  <c r="C58" i="11"/>
  <c r="B61" i="11"/>
  <c r="E61" i="11"/>
  <c r="D61" i="11"/>
  <c r="I61" i="11"/>
  <c r="C61" i="11"/>
  <c r="C62" i="11"/>
  <c r="E62" i="11"/>
  <c r="I62" i="11"/>
  <c r="B62" i="11"/>
  <c r="D62" i="11"/>
  <c r="E17" i="11" l="1"/>
  <c r="E19" i="11" s="1"/>
  <c r="B17" i="11"/>
  <c r="B19" i="11" s="1"/>
  <c r="D17" i="11"/>
  <c r="D19" i="11" s="1"/>
  <c r="I17" i="11"/>
  <c r="I19" i="11" s="1"/>
  <c r="C17" i="11"/>
  <c r="C19" i="11" s="1"/>
  <c r="F20" i="11" l="1"/>
  <c r="G20" i="11"/>
  <c r="H20" i="11"/>
  <c r="B20" i="11"/>
  <c r="I20" i="11"/>
  <c r="D20" i="11"/>
  <c r="E20" i="11"/>
  <c r="C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</author>
  </authors>
  <commentList>
    <comment ref="B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R:</t>
        </r>
        <r>
          <rPr>
            <sz val="9"/>
            <color indexed="81"/>
            <rFont val="Tahoma"/>
            <family val="2"/>
          </rPr>
          <t xml:space="preserve">
These should be zero to indicate that the right number of pieces have been used.  </t>
        </r>
      </text>
    </comment>
  </commentList>
</comments>
</file>

<file path=xl/sharedStrings.xml><?xml version="1.0" encoding="utf-8"?>
<sst xmlns="http://schemas.openxmlformats.org/spreadsheetml/2006/main" count="162" uniqueCount="71">
  <si>
    <t>Team 1</t>
  </si>
  <si>
    <t>Team 2</t>
  </si>
  <si>
    <t>Team 3</t>
  </si>
  <si>
    <t>Team 4</t>
  </si>
  <si>
    <t>Team 5</t>
  </si>
  <si>
    <t>Nuclear</t>
  </si>
  <si>
    <t xml:space="preserve">Coal  </t>
  </si>
  <si>
    <t>Score Keeping for All Rounds</t>
  </si>
  <si>
    <t>Round 1</t>
  </si>
  <si>
    <t>Natural Gas</t>
  </si>
  <si>
    <t>Round 2</t>
  </si>
  <si>
    <t>Sm Wind</t>
  </si>
  <si>
    <t>Round 3</t>
  </si>
  <si>
    <t>Lg Wind</t>
  </si>
  <si>
    <t>Round 4</t>
  </si>
  <si>
    <t>Sm Solar</t>
  </si>
  <si>
    <t>Round 5</t>
  </si>
  <si>
    <t>Lg Solar</t>
  </si>
  <si>
    <t>Lg Efficiency</t>
  </si>
  <si>
    <t>Water use</t>
  </si>
  <si>
    <t>Small Needed</t>
  </si>
  <si>
    <t>Capital Cost</t>
  </si>
  <si>
    <r>
      <t>CO</t>
    </r>
    <r>
      <rPr>
        <vertAlign val="subscript"/>
        <sz val="22"/>
        <color theme="1"/>
        <rFont val="Calibri"/>
        <family val="2"/>
        <scheme val="minor"/>
      </rPr>
      <t>2</t>
    </r>
    <r>
      <rPr>
        <sz val="22"/>
        <color theme="1"/>
        <rFont val="Calibri"/>
        <family val="2"/>
        <scheme val="minor"/>
      </rPr>
      <t xml:space="preserve"> emissions</t>
    </r>
  </si>
  <si>
    <t>Cost (Build and Operate)</t>
  </si>
  <si>
    <t>Coal-Existing</t>
  </si>
  <si>
    <t>Coal-CCS</t>
  </si>
  <si>
    <t>Sm Efficiency</t>
  </si>
  <si>
    <t>Grid squares not covered</t>
  </si>
  <si>
    <t>TOTAL Cost</t>
  </si>
  <si>
    <t>CO2 EMISSIONS</t>
  </si>
  <si>
    <t>WATER USE</t>
  </si>
  <si>
    <t>COST (BUILD AND OPERATE)</t>
  </si>
  <si>
    <t>COST OF CO2</t>
  </si>
  <si>
    <t>Operating Cost</t>
  </si>
  <si>
    <t>CO2 Emissions</t>
  </si>
  <si>
    <t>Years</t>
  </si>
  <si>
    <t>H2O Withdrawals</t>
  </si>
  <si>
    <t>Do not change the calculations below</t>
  </si>
  <si>
    <t>Below type in the number of each energy piece used by each team.</t>
  </si>
  <si>
    <t>This is your breakdown of costs, total cost, and rank for each team</t>
  </si>
  <si>
    <t>These should be zero if the correct number of pieces has been used.</t>
  </si>
  <si>
    <r>
      <t>CO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 xml:space="preserve"> Cost</t>
    </r>
  </si>
  <si>
    <r>
      <t>CO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 xml:space="preserve"> Limit</t>
    </r>
  </si>
  <si>
    <r>
      <t>H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>O limit</t>
    </r>
  </si>
  <si>
    <r>
      <t>Total Cost of CO</t>
    </r>
    <r>
      <rPr>
        <vertAlign val="subscript"/>
        <sz val="22"/>
        <color theme="1"/>
        <rFont val="Calibri"/>
        <family val="2"/>
        <scheme val="minor"/>
      </rPr>
      <t>2</t>
    </r>
  </si>
  <si>
    <t>Lg Wind (w Battery)</t>
  </si>
  <si>
    <t>Lg Solar (w Battery)</t>
  </si>
  <si>
    <t>Limits for additional game rounds</t>
  </si>
  <si>
    <t>Total for printing</t>
  </si>
  <si>
    <t>Number of pieces available to each team at the beginning of each round</t>
  </si>
  <si>
    <t>Wind Small</t>
  </si>
  <si>
    <t>Wind Large</t>
  </si>
  <si>
    <t>Solar Small</t>
  </si>
  <si>
    <t>Solar Large</t>
  </si>
  <si>
    <t>Solar with Battery</t>
  </si>
  <si>
    <t>Wind with Battery</t>
  </si>
  <si>
    <t>Efficiency Small</t>
  </si>
  <si>
    <t>Efficiency Large</t>
  </si>
  <si>
    <t>Pieces</t>
  </si>
  <si>
    <t>Sheets</t>
  </si>
  <si>
    <t>amount above limit</t>
  </si>
  <si>
    <t>Team Ranking</t>
  </si>
  <si>
    <r>
      <t xml:space="preserve">TOTAL COST can be </t>
    </r>
    <r>
      <rPr>
        <i/>
        <sz val="16"/>
        <color rgb="FFFF0000"/>
        <rFont val="Calibri"/>
        <family val="2"/>
        <scheme val="minor"/>
      </rPr>
      <t>typed</t>
    </r>
    <r>
      <rPr>
        <i/>
        <sz val="16"/>
        <color theme="1"/>
        <rFont val="Calibri"/>
        <family val="2"/>
        <scheme val="minor"/>
      </rPr>
      <t xml:space="preserve"> here to show the results from each round</t>
    </r>
  </si>
  <si>
    <t>Between 0 and 10</t>
  </si>
  <si>
    <t>Size of bubble indicates total water use</t>
  </si>
  <si>
    <t>Team 6</t>
  </si>
  <si>
    <t>Team 7</t>
  </si>
  <si>
    <t>Team 8</t>
  </si>
  <si>
    <t>Small Efficiency</t>
  </si>
  <si>
    <t>Large Efficiency</t>
  </si>
  <si>
    <t>TOTAL AREA OF PIECES (not including 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</si>
</sst>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vertAlign val="subscript"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6"/>
      <color theme="1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4" borderId="7" xfId="0" applyFont="1" applyFill="1" applyBorder="1"/>
    <xf numFmtId="0" fontId="2" fillId="4" borderId="1" xfId="0" applyFont="1" applyFill="1" applyBorder="1"/>
    <xf numFmtId="0" fontId="2" fillId="4" borderId="5" xfId="0" applyFont="1" applyFill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0" fillId="0" borderId="11" xfId="0" applyBorder="1"/>
    <xf numFmtId="0" fontId="0" fillId="0" borderId="0" xfId="0" applyFont="1"/>
    <xf numFmtId="0" fontId="0" fillId="0" borderId="12" xfId="0" applyBorder="1"/>
    <xf numFmtId="0" fontId="0" fillId="0" borderId="0" xfId="0" applyFont="1" applyBorder="1"/>
    <xf numFmtId="0" fontId="0" fillId="0" borderId="0" xfId="0" applyBorder="1"/>
    <xf numFmtId="0" fontId="0" fillId="0" borderId="15" xfId="0" applyBorder="1"/>
    <xf numFmtId="0" fontId="0" fillId="0" borderId="16" xfId="0" applyFont="1" applyBorder="1"/>
    <xf numFmtId="1" fontId="0" fillId="0" borderId="0" xfId="0" applyNumberFormat="1" applyFont="1" applyBorder="1"/>
    <xf numFmtId="1" fontId="0" fillId="0" borderId="14" xfId="0" applyNumberFormat="1" applyFont="1" applyBorder="1"/>
    <xf numFmtId="1" fontId="0" fillId="0" borderId="16" xfId="0" applyNumberFormat="1" applyFont="1" applyBorder="1"/>
    <xf numFmtId="1" fontId="0" fillId="0" borderId="17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horizontal="left"/>
    </xf>
    <xf numFmtId="0" fontId="6" fillId="10" borderId="1" xfId="0" applyFont="1" applyFill="1" applyBorder="1"/>
    <xf numFmtId="0" fontId="6" fillId="11" borderId="5" xfId="0" applyFont="1" applyFill="1" applyBorder="1"/>
    <xf numFmtId="0" fontId="6" fillId="9" borderId="5" xfId="0" applyFont="1" applyFill="1" applyBorder="1"/>
    <xf numFmtId="0" fontId="6" fillId="12" borderId="5" xfId="0" applyFont="1" applyFill="1" applyBorder="1"/>
    <xf numFmtId="0" fontId="6" fillId="6" borderId="5" xfId="0" applyFont="1" applyFill="1" applyBorder="1"/>
    <xf numFmtId="0" fontId="6" fillId="5" borderId="5" xfId="0" applyFont="1" applyFill="1" applyBorder="1"/>
    <xf numFmtId="0" fontId="6" fillId="13" borderId="5" xfId="0" applyFont="1" applyFill="1" applyBorder="1"/>
    <xf numFmtId="0" fontId="6" fillId="7" borderId="5" xfId="0" applyFont="1" applyFill="1" applyBorder="1"/>
    <xf numFmtId="0" fontId="6" fillId="7" borderId="7" xfId="0" applyFont="1" applyFill="1" applyBorder="1"/>
    <xf numFmtId="0" fontId="1" fillId="0" borderId="10" xfId="0" applyFont="1" applyBorder="1"/>
    <xf numFmtId="0" fontId="0" fillId="0" borderId="14" xfId="0" applyFont="1" applyBorder="1"/>
    <xf numFmtId="0" fontId="0" fillId="0" borderId="17" xfId="0" applyFont="1" applyBorder="1"/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Border="1"/>
    <xf numFmtId="0" fontId="10" fillId="0" borderId="0" xfId="0" applyFont="1"/>
    <xf numFmtId="0" fontId="2" fillId="0" borderId="18" xfId="0" applyFont="1" applyBorder="1"/>
    <xf numFmtId="164" fontId="0" fillId="0" borderId="0" xfId="0" applyNumberFormat="1" applyFont="1" applyBorder="1"/>
    <xf numFmtId="0" fontId="2" fillId="0" borderId="19" xfId="0" applyFont="1" applyBorder="1"/>
    <xf numFmtId="0" fontId="7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1" fontId="6" fillId="3" borderId="1" xfId="0" applyNumberFormat="1" applyFont="1" applyFill="1" applyBorder="1"/>
    <xf numFmtId="1" fontId="6" fillId="3" borderId="2" xfId="0" applyNumberFormat="1" applyFont="1" applyFill="1" applyBorder="1"/>
    <xf numFmtId="1" fontId="6" fillId="3" borderId="3" xfId="0" applyNumberFormat="1" applyFont="1" applyFill="1" applyBorder="1"/>
    <xf numFmtId="1" fontId="6" fillId="5" borderId="5" xfId="0" applyNumberFormat="1" applyFont="1" applyFill="1" applyBorder="1"/>
    <xf numFmtId="1" fontId="6" fillId="5" borderId="0" xfId="0" applyNumberFormat="1" applyFont="1" applyFill="1" applyBorder="1"/>
    <xf numFmtId="1" fontId="6" fillId="5" borderId="6" xfId="0" applyNumberFormat="1" applyFont="1" applyFill="1" applyBorder="1"/>
    <xf numFmtId="1" fontId="4" fillId="0" borderId="5" xfId="0" applyNumberFormat="1" applyFont="1" applyBorder="1"/>
    <xf numFmtId="1" fontId="4" fillId="0" borderId="0" xfId="0" applyNumberFormat="1" applyFont="1" applyBorder="1"/>
    <xf numFmtId="1" fontId="4" fillId="0" borderId="6" xfId="0" applyNumberFormat="1" applyFont="1" applyBorder="1"/>
    <xf numFmtId="0" fontId="4" fillId="0" borderId="0" xfId="0" applyFont="1" applyBorder="1"/>
    <xf numFmtId="0" fontId="6" fillId="5" borderId="1" xfId="0" applyFont="1" applyFill="1" applyBorder="1"/>
    <xf numFmtId="0" fontId="6" fillId="5" borderId="2" xfId="0" applyFont="1" applyFill="1" applyBorder="1"/>
    <xf numFmtId="1" fontId="6" fillId="8" borderId="7" xfId="0" applyNumberFormat="1" applyFont="1" applyFill="1" applyBorder="1"/>
    <xf numFmtId="1" fontId="6" fillId="8" borderId="8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9" xfId="0" applyFont="1" applyBorder="1"/>
    <xf numFmtId="0" fontId="4" fillId="0" borderId="18" xfId="0" applyFont="1" applyBorder="1"/>
    <xf numFmtId="0" fontId="4" fillId="0" borderId="20" xfId="0" applyFont="1" applyBorder="1"/>
    <xf numFmtId="0" fontId="0" fillId="0" borderId="0" xfId="0" applyAlignment="1">
      <alignment horizontal="center"/>
    </xf>
    <xf numFmtId="0" fontId="6" fillId="5" borderId="3" xfId="0" applyFont="1" applyFill="1" applyBorder="1"/>
    <xf numFmtId="0" fontId="12" fillId="0" borderId="0" xfId="0" applyFont="1"/>
    <xf numFmtId="0" fontId="2" fillId="0" borderId="20" xfId="0" applyFont="1" applyBorder="1"/>
    <xf numFmtId="0" fontId="2" fillId="0" borderId="6" xfId="0" applyFont="1" applyBorder="1" applyAlignment="1">
      <alignment horizontal="center"/>
    </xf>
    <xf numFmtId="0" fontId="6" fillId="5" borderId="0" xfId="0" applyFont="1" applyFill="1" applyBorder="1"/>
    <xf numFmtId="0" fontId="6" fillId="5" borderId="6" xfId="0" applyFont="1" applyFill="1" applyBorder="1"/>
    <xf numFmtId="1" fontId="6" fillId="8" borderId="1" xfId="0" applyNumberFormat="1" applyFont="1" applyFill="1" applyBorder="1"/>
    <xf numFmtId="1" fontId="6" fillId="8" borderId="2" xfId="0" applyNumberFormat="1" applyFont="1" applyFill="1" applyBorder="1"/>
    <xf numFmtId="1" fontId="6" fillId="8" borderId="3" xfId="0" applyNumberFormat="1" applyFont="1" applyFill="1" applyBorder="1"/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3" fillId="0" borderId="5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5" fillId="0" borderId="0" xfId="0" applyFont="1"/>
    <xf numFmtId="0" fontId="6" fillId="14" borderId="5" xfId="0" applyFont="1" applyFill="1" applyBorder="1"/>
    <xf numFmtId="0" fontId="2" fillId="0" borderId="21" xfId="0" applyFont="1" applyFill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4" borderId="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5" fillId="0" borderId="21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25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6" fillId="3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</a:t>
            </a:r>
            <a:r>
              <a:rPr lang="en-US" baseline="-25000"/>
              <a:t>2</a:t>
            </a:r>
            <a:r>
              <a:rPr lang="en-US"/>
              <a:t> and Water Use (by</a:t>
            </a:r>
            <a:r>
              <a:rPr lang="en-US" baseline="0"/>
              <a:t> team)</a:t>
            </a:r>
            <a:endParaRPr lang="en-US"/>
          </a:p>
        </c:rich>
      </c:tx>
      <c:layout>
        <c:manualLayout>
          <c:xMode val="edge"/>
          <c:yMode val="edge"/>
          <c:x val="0.35912070080078751"/>
          <c:y val="3.70438219051968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51829833692902"/>
          <c:y val="0.16142536876333843"/>
          <c:w val="0.85521790524435604"/>
          <c:h val="0.66205479976688808"/>
        </c:manualLayout>
      </c:layout>
      <c:bubbleChart>
        <c:varyColors val="0"/>
        <c:ser>
          <c:idx val="0"/>
          <c:order val="0"/>
          <c:tx>
            <c:strRef>
              <c:f>'Score and Rank'!$A$28</c:f>
              <c:strCache>
                <c:ptCount val="1"/>
                <c:pt idx="0">
                  <c:v>Water use</c:v>
                </c:pt>
              </c:strCache>
            </c:strRef>
          </c:tx>
          <c:spPr>
            <a:ln w="25400">
              <a:noFill/>
            </a:ln>
          </c:spPr>
          <c:invertIfNegative val="0"/>
          <c:xVal>
            <c:strRef>
              <c:f>'Score and Rank'!$B$2:$I$2</c:f>
              <c:strCache>
                <c:ptCount val="8"/>
                <c:pt idx="0">
                  <c:v>Team 1</c:v>
                </c:pt>
                <c:pt idx="1">
                  <c:v>Team 2</c:v>
                </c:pt>
                <c:pt idx="2">
                  <c:v>Team 3</c:v>
                </c:pt>
                <c:pt idx="3">
                  <c:v>Team 4</c:v>
                </c:pt>
                <c:pt idx="4">
                  <c:v>Team 5</c:v>
                </c:pt>
                <c:pt idx="5">
                  <c:v>Team 6</c:v>
                </c:pt>
                <c:pt idx="6">
                  <c:v>Team 7</c:v>
                </c:pt>
                <c:pt idx="7">
                  <c:v>Team 8</c:v>
                </c:pt>
              </c:strCache>
            </c:strRef>
          </c:xVal>
          <c:yVal>
            <c:numRef>
              <c:f>'Score and Rank'!$B$26:$I$26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bubbleSize>
            <c:numRef>
              <c:f>'Score and Rank'!$B$28:$I$28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091-4D45-A0FD-42B13B21A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81827976"/>
        <c:axId val="281828368"/>
      </c:bubbleChart>
      <c:valAx>
        <c:axId val="281827976"/>
        <c:scaling>
          <c:orientation val="minMax"/>
          <c:max val="9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81828368"/>
        <c:crosses val="autoZero"/>
        <c:crossBetween val="midCat"/>
      </c:valAx>
      <c:valAx>
        <c:axId val="2818283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CO</a:t>
                </a:r>
                <a:r>
                  <a:rPr lang="en-US" sz="1800" baseline="-25000"/>
                  <a:t>2</a:t>
                </a:r>
                <a:r>
                  <a:rPr lang="en-US" sz="1800"/>
                  <a:t> emissions</a:t>
                </a:r>
              </a:p>
            </c:rich>
          </c:tx>
          <c:layout>
            <c:manualLayout>
              <c:xMode val="edge"/>
              <c:yMode val="edge"/>
              <c:x val="4.2804306248677461E-2"/>
              <c:y val="0.29604111870046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8182797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600" b="1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584201</xdr:colOff>
      <xdr:row>9</xdr:row>
      <xdr:rowOff>12700</xdr:rowOff>
    </xdr:from>
    <xdr:to>
      <xdr:col>19</xdr:col>
      <xdr:colOff>0</xdr:colOff>
      <xdr:row>18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177800</xdr:colOff>
      <xdr:row>17</xdr:row>
      <xdr:rowOff>6350</xdr:rowOff>
    </xdr:from>
    <xdr:to>
      <xdr:col>18</xdr:col>
      <xdr:colOff>1155700</xdr:colOff>
      <xdr:row>17</xdr:row>
      <xdr:rowOff>298450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22650" y="6311900"/>
          <a:ext cx="8178800" cy="29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50" b="1" baseline="0"/>
            <a:t>1</a:t>
          </a:r>
          <a:r>
            <a:rPr lang="en-US" sz="18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2              3              4              5              6              7              8</a:t>
          </a:r>
          <a:endParaRPr lang="en-US" sz="1850" b="1"/>
        </a:p>
      </xdr:txBody>
    </xdr:sp>
    <xdr:clientData/>
  </xdr:twoCellAnchor>
  <xdr:twoCellAnchor>
    <xdr:from>
      <xdr:col>11</xdr:col>
      <xdr:colOff>787400</xdr:colOff>
      <xdr:row>10</xdr:row>
      <xdr:rowOff>139701</xdr:rowOff>
    </xdr:from>
    <xdr:to>
      <xdr:col>11</xdr:col>
      <xdr:colOff>801007</xdr:colOff>
      <xdr:row>16</xdr:row>
      <xdr:rowOff>266700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1963400" y="3848101"/>
          <a:ext cx="13607" cy="2311399"/>
        </a:xfrm>
        <a:prstGeom prst="straightConnector1">
          <a:avLst/>
        </a:prstGeom>
        <a:ln w="28575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S111"/>
  <sheetViews>
    <sheetView showGridLines="0" zoomScale="50" zoomScaleNormal="50" workbookViewId="0">
      <selection activeCell="N22" sqref="N22"/>
    </sheetView>
  </sheetViews>
  <sheetFormatPr baseColWidth="10" defaultColWidth="8.83203125" defaultRowHeight="15"/>
  <cols>
    <col min="1" max="1" width="45.5" customWidth="1"/>
    <col min="2" max="9" width="19" customWidth="1"/>
    <col min="10" max="10" width="4.1640625" customWidth="1"/>
    <col min="11" max="19" width="18" customWidth="1"/>
    <col min="20" max="21" width="14" customWidth="1"/>
  </cols>
  <sheetData>
    <row r="1" spans="1:19" ht="31.5" customHeight="1" thickBot="1">
      <c r="B1" s="48" t="s">
        <v>38</v>
      </c>
      <c r="K1" s="48" t="s">
        <v>62</v>
      </c>
    </row>
    <row r="2" spans="1:19" ht="30" thickBot="1">
      <c r="A2" s="19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65</v>
      </c>
      <c r="H2" s="3" t="s">
        <v>66</v>
      </c>
      <c r="I2" s="4" t="s">
        <v>67</v>
      </c>
      <c r="K2" s="116" t="s">
        <v>7</v>
      </c>
      <c r="L2" s="117"/>
      <c r="M2" s="117"/>
      <c r="N2" s="117"/>
      <c r="O2" s="117"/>
      <c r="P2" s="117"/>
      <c r="Q2" s="117"/>
      <c r="R2" s="117"/>
      <c r="S2" s="118"/>
    </row>
    <row r="3" spans="1:19" ht="30" thickBot="1">
      <c r="A3" s="33" t="s">
        <v>5</v>
      </c>
      <c r="B3" s="96"/>
      <c r="C3" s="96"/>
      <c r="D3" s="96"/>
      <c r="E3" s="96"/>
      <c r="F3" s="96"/>
      <c r="G3" s="96"/>
      <c r="H3" s="96"/>
      <c r="I3" s="96"/>
      <c r="K3" s="11"/>
      <c r="L3" s="105" t="s">
        <v>0</v>
      </c>
      <c r="M3" s="105" t="s">
        <v>1</v>
      </c>
      <c r="N3" s="105" t="s">
        <v>2</v>
      </c>
      <c r="O3" s="105" t="s">
        <v>3</v>
      </c>
      <c r="P3" s="105" t="s">
        <v>4</v>
      </c>
      <c r="Q3" s="105" t="s">
        <v>65</v>
      </c>
      <c r="R3" s="105" t="s">
        <v>66</v>
      </c>
      <c r="S3" s="106" t="s">
        <v>67</v>
      </c>
    </row>
    <row r="4" spans="1:19" ht="29">
      <c r="A4" s="34" t="s">
        <v>6</v>
      </c>
      <c r="B4" s="96"/>
      <c r="C4" s="96"/>
      <c r="D4" s="96"/>
      <c r="E4" s="96"/>
      <c r="F4" s="96"/>
      <c r="G4" s="96"/>
      <c r="H4" s="96"/>
      <c r="I4" s="96"/>
      <c r="K4" s="12" t="s">
        <v>8</v>
      </c>
      <c r="L4" s="108"/>
      <c r="M4" s="109"/>
      <c r="N4" s="109"/>
      <c r="O4" s="109"/>
      <c r="P4" s="109"/>
      <c r="Q4" s="109"/>
      <c r="R4" s="109"/>
      <c r="S4" s="110"/>
    </row>
    <row r="5" spans="1:19" ht="29">
      <c r="A5" s="35" t="s">
        <v>24</v>
      </c>
      <c r="B5" s="96"/>
      <c r="C5" s="96"/>
      <c r="D5" s="96"/>
      <c r="E5" s="96"/>
      <c r="F5" s="96"/>
      <c r="G5" s="96"/>
      <c r="H5" s="96"/>
      <c r="I5" s="96"/>
      <c r="K5" s="13" t="s">
        <v>10</v>
      </c>
      <c r="L5" s="111"/>
      <c r="M5" s="107"/>
      <c r="N5" s="107"/>
      <c r="O5" s="107"/>
      <c r="P5" s="107"/>
      <c r="Q5" s="107"/>
      <c r="R5" s="107"/>
      <c r="S5" s="112"/>
    </row>
    <row r="6" spans="1:19" ht="29">
      <c r="A6" s="36" t="s">
        <v>25</v>
      </c>
      <c r="B6" s="96"/>
      <c r="C6" s="96"/>
      <c r="D6" s="96"/>
      <c r="E6" s="96"/>
      <c r="F6" s="96"/>
      <c r="G6" s="96"/>
      <c r="H6" s="96"/>
      <c r="I6" s="96"/>
      <c r="K6" s="13" t="s">
        <v>12</v>
      </c>
      <c r="L6" s="111"/>
      <c r="M6" s="107"/>
      <c r="N6" s="107"/>
      <c r="O6" s="107"/>
      <c r="P6" s="107"/>
      <c r="Q6" s="107"/>
      <c r="R6" s="107"/>
      <c r="S6" s="112"/>
    </row>
    <row r="7" spans="1:19" ht="29">
      <c r="A7" s="37" t="s">
        <v>9</v>
      </c>
      <c r="B7" s="96"/>
      <c r="C7" s="96"/>
      <c r="D7" s="96"/>
      <c r="E7" s="96"/>
      <c r="F7" s="96"/>
      <c r="G7" s="96"/>
      <c r="H7" s="96"/>
      <c r="I7" s="96"/>
      <c r="K7" s="13" t="s">
        <v>14</v>
      </c>
      <c r="L7" s="111"/>
      <c r="M7" s="107"/>
      <c r="N7" s="107"/>
      <c r="O7" s="107"/>
      <c r="P7" s="107"/>
      <c r="Q7" s="107"/>
      <c r="R7" s="107"/>
      <c r="S7" s="112"/>
    </row>
    <row r="8" spans="1:19" ht="30" thickBot="1">
      <c r="A8" s="38" t="s">
        <v>50</v>
      </c>
      <c r="B8" s="96"/>
      <c r="C8" s="96"/>
      <c r="D8" s="96"/>
      <c r="E8" s="96"/>
      <c r="F8" s="96"/>
      <c r="G8" s="96"/>
      <c r="H8" s="96"/>
      <c r="I8" s="96"/>
      <c r="J8" s="9"/>
      <c r="K8" s="11" t="s">
        <v>16</v>
      </c>
      <c r="L8" s="113"/>
      <c r="M8" s="114"/>
      <c r="N8" s="114"/>
      <c r="O8" s="114"/>
      <c r="P8" s="114"/>
      <c r="Q8" s="114"/>
      <c r="R8" s="114"/>
      <c r="S8" s="115"/>
    </row>
    <row r="9" spans="1:19" ht="29">
      <c r="A9" s="38" t="s">
        <v>51</v>
      </c>
      <c r="B9" s="97"/>
      <c r="C9" s="97"/>
      <c r="D9" s="97"/>
      <c r="E9" s="97"/>
      <c r="F9" s="97"/>
      <c r="G9" s="97"/>
      <c r="H9" s="97"/>
      <c r="I9" s="97"/>
    </row>
    <row r="10" spans="1:19" ht="29">
      <c r="A10" s="38" t="s">
        <v>55</v>
      </c>
      <c r="B10" s="97"/>
      <c r="C10" s="97"/>
      <c r="D10" s="97"/>
      <c r="E10" s="97"/>
      <c r="F10" s="97"/>
      <c r="G10" s="97"/>
      <c r="H10" s="97"/>
      <c r="I10" s="97"/>
    </row>
    <row r="11" spans="1:19" ht="29">
      <c r="A11" s="39" t="s">
        <v>52</v>
      </c>
      <c r="B11" s="97"/>
      <c r="C11" s="97"/>
      <c r="D11" s="97"/>
      <c r="E11" s="97"/>
      <c r="F11" s="97"/>
      <c r="G11" s="97"/>
      <c r="H11" s="97"/>
      <c r="I11" s="97"/>
      <c r="M11" s="9"/>
    </row>
    <row r="12" spans="1:19" ht="29">
      <c r="A12" s="39" t="s">
        <v>53</v>
      </c>
      <c r="B12" s="97"/>
      <c r="C12" s="97"/>
      <c r="D12" s="97"/>
      <c r="E12" s="97"/>
      <c r="F12" s="97"/>
      <c r="G12" s="97"/>
      <c r="H12" s="97"/>
      <c r="I12" s="97"/>
      <c r="M12" s="9"/>
    </row>
    <row r="13" spans="1:19" ht="30" thickBot="1">
      <c r="A13" s="39" t="s">
        <v>54</v>
      </c>
      <c r="B13" s="98"/>
      <c r="C13" s="98"/>
      <c r="D13" s="98"/>
      <c r="E13" s="98"/>
      <c r="F13" s="98"/>
      <c r="G13" s="98"/>
      <c r="H13" s="98"/>
      <c r="I13" s="98"/>
      <c r="M13" s="9"/>
      <c r="N13" s="1"/>
      <c r="O13" s="1"/>
      <c r="P13" s="1"/>
      <c r="Q13" s="1"/>
      <c r="R13" s="1"/>
    </row>
    <row r="14" spans="1:19" ht="29">
      <c r="A14" s="40" t="s">
        <v>56</v>
      </c>
      <c r="B14" s="99"/>
      <c r="C14" s="100"/>
      <c r="D14" s="100"/>
      <c r="E14" s="100"/>
      <c r="F14" s="100"/>
      <c r="G14" s="100"/>
      <c r="H14" s="100"/>
      <c r="I14" s="101"/>
      <c r="M14" s="9"/>
    </row>
    <row r="15" spans="1:19" ht="30" thickBot="1">
      <c r="A15" s="41" t="s">
        <v>57</v>
      </c>
      <c r="B15" s="102"/>
      <c r="C15" s="103"/>
      <c r="D15" s="103"/>
      <c r="E15" s="103"/>
      <c r="F15" s="103"/>
      <c r="G15" s="103"/>
      <c r="H15" s="103"/>
      <c r="I15" s="104"/>
      <c r="M15" s="15"/>
    </row>
    <row r="16" spans="1:19" ht="27" customHeight="1" thickBot="1">
      <c r="A16" s="19"/>
      <c r="B16" s="48" t="s">
        <v>39</v>
      </c>
      <c r="C16" s="15"/>
      <c r="D16" s="15"/>
      <c r="E16" s="15"/>
      <c r="F16" s="15"/>
      <c r="G16" s="15"/>
      <c r="H16" s="15"/>
      <c r="I16" s="18"/>
      <c r="M16" s="15"/>
    </row>
    <row r="17" spans="1:19" ht="31" thickBot="1">
      <c r="A17" s="19" t="s">
        <v>23</v>
      </c>
      <c r="B17" s="56">
        <f>SUM(B54:B66)</f>
        <v>0</v>
      </c>
      <c r="C17" s="57">
        <f>SUM(C54:C66)</f>
        <v>0</v>
      </c>
      <c r="D17" s="57">
        <f>SUM(D54:D66)</f>
        <v>0</v>
      </c>
      <c r="E17" s="57">
        <f>SUM(E54:E66)</f>
        <v>0</v>
      </c>
      <c r="F17" s="57">
        <f t="shared" ref="F17:G17" si="0">SUM(F54:F66)</f>
        <v>0</v>
      </c>
      <c r="G17" s="57">
        <f t="shared" si="0"/>
        <v>0</v>
      </c>
      <c r="H17" s="57">
        <f>SUM(H54:H66)</f>
        <v>0</v>
      </c>
      <c r="I17" s="58">
        <f>SUM(I54:I66)</f>
        <v>0</v>
      </c>
      <c r="K17" s="52" t="s">
        <v>41</v>
      </c>
      <c r="M17" s="15"/>
    </row>
    <row r="18" spans="1:19" ht="34" thickBot="1">
      <c r="A18" s="14" t="s">
        <v>44</v>
      </c>
      <c r="B18" s="59">
        <f>SUM(B69:B81)</f>
        <v>0</v>
      </c>
      <c r="C18" s="60">
        <f>SUM(C69:C81)</f>
        <v>0</v>
      </c>
      <c r="D18" s="60">
        <f>SUM(D69:D81)</f>
        <v>0</v>
      </c>
      <c r="E18" s="60">
        <f>SUM(E69:E81)</f>
        <v>0</v>
      </c>
      <c r="F18" s="60">
        <f t="shared" ref="F18:H18" si="1">SUM(F69:F81)</f>
        <v>0</v>
      </c>
      <c r="G18" s="60">
        <f t="shared" si="1"/>
        <v>0</v>
      </c>
      <c r="H18" s="60">
        <f t="shared" si="1"/>
        <v>0</v>
      </c>
      <c r="I18" s="61">
        <f>SUM(I69:I81)</f>
        <v>0</v>
      </c>
      <c r="K18" s="53">
        <v>0</v>
      </c>
    </row>
    <row r="19" spans="1:19" ht="30" thickBot="1">
      <c r="A19" s="14" t="s">
        <v>28</v>
      </c>
      <c r="B19" s="62">
        <f>SUM(B17:B18)</f>
        <v>0</v>
      </c>
      <c r="C19" s="63">
        <f>SUM(C17:C18)</f>
        <v>0</v>
      </c>
      <c r="D19" s="63">
        <f>SUM(D17:D18)</f>
        <v>0</v>
      </c>
      <c r="E19" s="63">
        <f>SUM(E17:E18)</f>
        <v>0</v>
      </c>
      <c r="F19" s="63">
        <f t="shared" ref="F19:H19" si="2">SUM(F17:F18)</f>
        <v>0</v>
      </c>
      <c r="G19" s="63">
        <f t="shared" si="2"/>
        <v>0</v>
      </c>
      <c r="H19" s="63">
        <f t="shared" si="2"/>
        <v>0</v>
      </c>
      <c r="I19" s="64">
        <f>SUM(I17:I18)</f>
        <v>0</v>
      </c>
      <c r="K19" s="92" t="s">
        <v>63</v>
      </c>
      <c r="S19" s="93" t="s">
        <v>64</v>
      </c>
    </row>
    <row r="20" spans="1:19" ht="30" thickBot="1">
      <c r="A20" s="51" t="s">
        <v>61</v>
      </c>
      <c r="B20" s="75">
        <f t="shared" ref="B20:I20" si="3">RANK(B19,$B19:$I19,1)</f>
        <v>1</v>
      </c>
      <c r="C20" s="76">
        <f t="shared" si="3"/>
        <v>1</v>
      </c>
      <c r="D20" s="76">
        <f t="shared" si="3"/>
        <v>1</v>
      </c>
      <c r="E20" s="76">
        <f t="shared" si="3"/>
        <v>1</v>
      </c>
      <c r="F20" s="76">
        <f t="shared" si="3"/>
        <v>1</v>
      </c>
      <c r="G20" s="76">
        <f t="shared" si="3"/>
        <v>1</v>
      </c>
      <c r="H20" s="76">
        <f t="shared" si="3"/>
        <v>1</v>
      </c>
      <c r="I20" s="77">
        <f t="shared" si="3"/>
        <v>1</v>
      </c>
    </row>
    <row r="21" spans="1:19" ht="23.25" customHeight="1" thickBot="1">
      <c r="A21" s="47"/>
      <c r="B21" s="24"/>
      <c r="C21" s="24"/>
      <c r="D21" s="24"/>
      <c r="E21" s="24"/>
      <c r="F21" s="24"/>
      <c r="G21" s="24"/>
      <c r="H21" s="24"/>
      <c r="I21" s="24"/>
      <c r="J21" s="24"/>
    </row>
    <row r="22" spans="1:19" ht="29">
      <c r="A22" s="19" t="s">
        <v>27</v>
      </c>
      <c r="B22" s="70">
        <f>(16*22)-(B3*64+(B4+B5+B6)*32+(B7+B9+B10+B12+B13+B15)*16+(B8+B11+B14)*4)</f>
        <v>352</v>
      </c>
      <c r="C22" s="71">
        <f>(16*22)-(C3*64+(C4+C5+C6)*32+(C7+C9+C10+C12+C13+C15)*16+(C8+C11+C14)*4)</f>
        <v>352</v>
      </c>
      <c r="D22" s="71">
        <f>(16*22)-(D3*64+(D4+D5+D6)*32+(D7+D9+D10+D12+D13+D15)*16+(D8+D11+D14)*4)</f>
        <v>352</v>
      </c>
      <c r="E22" s="71">
        <f>(16*22)-(E3*64+(E4+E5+E6)*32+(E7+E9+E10+E12+E13+E15)*16+(E8+E11+E14)*4)</f>
        <v>352</v>
      </c>
      <c r="F22" s="71">
        <f t="shared" ref="F22:H22" si="4">(16*22)-(F3*64+(F4+F5+F6)*32+(F7+F9+F10+F12+F13+F15)*16+(F8+F11+F14)*4)</f>
        <v>352</v>
      </c>
      <c r="G22" s="71">
        <f t="shared" si="4"/>
        <v>352</v>
      </c>
      <c r="H22" s="71">
        <f t="shared" si="4"/>
        <v>352</v>
      </c>
      <c r="I22" s="72">
        <f>(16*22)-(I3*64+(I4+I5+I6)*32+(I7+I9+I10+I12+I13+I15)*16+(I8+I11+I14)*4)</f>
        <v>352</v>
      </c>
    </row>
    <row r="23" spans="1:19" ht="30" thickBot="1">
      <c r="A23" s="17" t="s">
        <v>20</v>
      </c>
      <c r="B23" s="32">
        <f>IF(8-(B8+B11+B14)&gt;0,8-(B8+B11+B14),0)</f>
        <v>8</v>
      </c>
      <c r="C23" s="73">
        <f>IF(8-(C8+C11+C14)&gt;0,8-(C8+C11+C14),0)</f>
        <v>8</v>
      </c>
      <c r="D23" s="73">
        <f>IF(8-(D8+D11+D14)&gt;0,8-(D8+D11+D14),0)</f>
        <v>8</v>
      </c>
      <c r="E23" s="73">
        <f>IF(8-(E8+E11+E14)&gt;0,8-(E8+E11+E14),0)</f>
        <v>8</v>
      </c>
      <c r="F23" s="73">
        <f t="shared" ref="F23:H23" si="5">IF(8-(F8+F11+F14)&gt;0,8-(F8+F11+F14),0)</f>
        <v>8</v>
      </c>
      <c r="G23" s="73">
        <f t="shared" si="5"/>
        <v>8</v>
      </c>
      <c r="H23" s="73">
        <f t="shared" si="5"/>
        <v>8</v>
      </c>
      <c r="I23" s="74">
        <f>IF(8-(I8+I11+I14)&gt;0,8-(I8+I11+I14),0)</f>
        <v>8</v>
      </c>
    </row>
    <row r="24" spans="1:19" ht="29">
      <c r="A24" s="1"/>
      <c r="B24" s="48" t="s">
        <v>40</v>
      </c>
      <c r="C24" s="1"/>
      <c r="D24" s="1"/>
      <c r="E24" s="1"/>
      <c r="F24" s="1"/>
      <c r="G24" s="1"/>
      <c r="H24" s="1"/>
      <c r="I24" s="1"/>
    </row>
    <row r="25" spans="1:19" ht="30" thickBot="1">
      <c r="A25" s="14"/>
      <c r="B25" s="65"/>
      <c r="C25" s="65"/>
      <c r="D25" s="65"/>
      <c r="E25" s="65"/>
      <c r="F25" s="65"/>
      <c r="G25" s="65"/>
      <c r="H25" s="65"/>
      <c r="I25" s="65"/>
      <c r="J25" s="24"/>
      <c r="K25" s="48" t="s">
        <v>47</v>
      </c>
    </row>
    <row r="26" spans="1:19" ht="34" thickBot="1">
      <c r="A26" s="19" t="s">
        <v>22</v>
      </c>
      <c r="B26" s="66">
        <f>SUM(B84:B96)</f>
        <v>0</v>
      </c>
      <c r="C26" s="67">
        <f>SUM(C84:C96)</f>
        <v>0</v>
      </c>
      <c r="D26" s="67">
        <f>SUM(D84:D96)</f>
        <v>0</v>
      </c>
      <c r="E26" s="67">
        <f>SUM(E84:E96)</f>
        <v>0</v>
      </c>
      <c r="F26" s="67">
        <f t="shared" ref="F26:H26" si="6">SUM(F84:F96)</f>
        <v>0</v>
      </c>
      <c r="G26" s="67">
        <f>SUM(G84:G96)</f>
        <v>0</v>
      </c>
      <c r="H26" s="67">
        <f t="shared" si="6"/>
        <v>0</v>
      </c>
      <c r="I26" s="79">
        <f>SUM(I84:I96)</f>
        <v>0</v>
      </c>
      <c r="K26" s="54">
        <v>300</v>
      </c>
      <c r="L26" s="52" t="s">
        <v>42</v>
      </c>
    </row>
    <row r="27" spans="1:19" ht="30" thickBot="1">
      <c r="A27" s="90" t="s">
        <v>60</v>
      </c>
      <c r="B27" s="38">
        <f t="shared" ref="B27:I27" si="7">B26-$K$26</f>
        <v>-300</v>
      </c>
      <c r="C27" s="83">
        <f t="shared" si="7"/>
        <v>-300</v>
      </c>
      <c r="D27" s="83">
        <f t="shared" si="7"/>
        <v>-300</v>
      </c>
      <c r="E27" s="83">
        <f t="shared" si="7"/>
        <v>-300</v>
      </c>
      <c r="F27" s="83">
        <f t="shared" si="7"/>
        <v>-300</v>
      </c>
      <c r="G27" s="83">
        <f t="shared" si="7"/>
        <v>-300</v>
      </c>
      <c r="H27" s="83">
        <f t="shared" si="7"/>
        <v>-300</v>
      </c>
      <c r="I27" s="84">
        <f t="shared" si="7"/>
        <v>-300</v>
      </c>
      <c r="K27" s="88"/>
      <c r="L27" s="89"/>
    </row>
    <row r="28" spans="1:19" ht="31" thickBot="1">
      <c r="A28" s="70" t="s">
        <v>19</v>
      </c>
      <c r="B28" s="85">
        <f>SUM(B99:B111)</f>
        <v>0</v>
      </c>
      <c r="C28" s="86">
        <f>SUM(C99:C111)</f>
        <v>0</v>
      </c>
      <c r="D28" s="86">
        <f>SUM(D99:D111)</f>
        <v>0</v>
      </c>
      <c r="E28" s="86">
        <f>SUM(E99:E111)</f>
        <v>0</v>
      </c>
      <c r="F28" s="86">
        <f t="shared" ref="F28:H28" si="8">SUM(F99:F111)</f>
        <v>0</v>
      </c>
      <c r="G28" s="86">
        <f t="shared" si="8"/>
        <v>0</v>
      </c>
      <c r="H28" s="86">
        <f t="shared" si="8"/>
        <v>0</v>
      </c>
      <c r="I28" s="87">
        <f>SUM(I99:I111)</f>
        <v>0</v>
      </c>
      <c r="K28" s="55">
        <v>100</v>
      </c>
      <c r="L28" s="52" t="s">
        <v>43</v>
      </c>
    </row>
    <row r="29" spans="1:19" ht="30" thickBot="1">
      <c r="A29" s="91" t="s">
        <v>60</v>
      </c>
      <c r="B29" s="68">
        <f t="shared" ref="B29:I29" si="9">B28-$K$28</f>
        <v>-100</v>
      </c>
      <c r="C29" s="69">
        <f t="shared" si="9"/>
        <v>-100</v>
      </c>
      <c r="D29" s="69">
        <f t="shared" si="9"/>
        <v>-100</v>
      </c>
      <c r="E29" s="69">
        <f t="shared" si="9"/>
        <v>-100</v>
      </c>
      <c r="F29" s="69">
        <f t="shared" si="9"/>
        <v>-100</v>
      </c>
      <c r="G29" s="69">
        <f t="shared" si="9"/>
        <v>-100</v>
      </c>
      <c r="H29" s="69">
        <f t="shared" si="9"/>
        <v>-100</v>
      </c>
      <c r="I29" s="69">
        <f t="shared" si="9"/>
        <v>-100</v>
      </c>
    </row>
    <row r="30" spans="1:19">
      <c r="B30" s="24"/>
      <c r="C30" s="24"/>
      <c r="D30" s="24"/>
      <c r="E30" s="24"/>
      <c r="F30" s="24"/>
      <c r="G30" s="24"/>
      <c r="H30" s="24"/>
      <c r="I30" s="24"/>
    </row>
    <row r="34" spans="1:10" ht="33" customHeight="1">
      <c r="A34" s="119" t="s">
        <v>37</v>
      </c>
      <c r="B34" s="119"/>
      <c r="C34" s="119"/>
      <c r="D34" s="119"/>
      <c r="E34" s="119"/>
      <c r="F34" s="119"/>
      <c r="G34" s="119"/>
      <c r="H34" s="119"/>
      <c r="I34" s="119"/>
      <c r="J34" s="119"/>
    </row>
    <row r="36" spans="1:10">
      <c r="A36" s="42" t="s">
        <v>31</v>
      </c>
      <c r="B36" s="45" t="s">
        <v>21</v>
      </c>
      <c r="C36" s="45" t="s">
        <v>33</v>
      </c>
      <c r="D36" s="45" t="s">
        <v>34</v>
      </c>
      <c r="E36" s="45" t="s">
        <v>35</v>
      </c>
      <c r="F36" s="45"/>
      <c r="G36" s="45"/>
      <c r="H36" s="45"/>
      <c r="I36" s="46" t="s">
        <v>36</v>
      </c>
    </row>
    <row r="37" spans="1:10">
      <c r="A37" s="22" t="s">
        <v>5</v>
      </c>
      <c r="B37" s="27">
        <v>2125</v>
      </c>
      <c r="C37" s="27">
        <v>25</v>
      </c>
      <c r="D37" s="27">
        <v>0</v>
      </c>
      <c r="E37" s="23">
        <v>30</v>
      </c>
      <c r="F37" s="23"/>
      <c r="G37" s="23"/>
      <c r="H37" s="23"/>
      <c r="I37" s="43">
        <v>74</v>
      </c>
    </row>
    <row r="38" spans="1:10">
      <c r="A38" s="22" t="s">
        <v>6</v>
      </c>
      <c r="B38" s="27">
        <v>785</v>
      </c>
      <c r="C38" s="27">
        <v>20</v>
      </c>
      <c r="D38" s="50">
        <v>4.5</v>
      </c>
      <c r="E38" s="23"/>
      <c r="F38" s="23"/>
      <c r="G38" s="23"/>
      <c r="H38" s="23"/>
      <c r="I38" s="43">
        <v>16</v>
      </c>
    </row>
    <row r="39" spans="1:10">
      <c r="A39" s="22" t="s">
        <v>24</v>
      </c>
      <c r="B39" s="27">
        <v>0</v>
      </c>
      <c r="C39" s="27">
        <v>20</v>
      </c>
      <c r="D39" s="50">
        <v>4.5</v>
      </c>
      <c r="E39" s="23"/>
      <c r="F39" s="23"/>
      <c r="G39" s="23"/>
      <c r="H39" s="23"/>
      <c r="I39" s="43">
        <v>16</v>
      </c>
    </row>
    <row r="40" spans="1:10">
      <c r="A40" s="22" t="s">
        <v>25</v>
      </c>
      <c r="B40" s="27">
        <v>1170</v>
      </c>
      <c r="C40" s="27">
        <v>25</v>
      </c>
      <c r="D40" s="50">
        <v>0.5</v>
      </c>
      <c r="E40" s="23"/>
      <c r="F40" s="23"/>
      <c r="G40" s="23"/>
      <c r="H40" s="23"/>
      <c r="I40" s="43">
        <v>43</v>
      </c>
    </row>
    <row r="41" spans="1:10">
      <c r="A41" s="22" t="s">
        <v>9</v>
      </c>
      <c r="B41" s="27">
        <v>105</v>
      </c>
      <c r="C41" s="27">
        <v>10</v>
      </c>
      <c r="D41" s="50">
        <v>1.2</v>
      </c>
      <c r="E41" s="23"/>
      <c r="F41" s="23"/>
      <c r="G41" s="23"/>
      <c r="H41" s="23"/>
      <c r="I41" s="43">
        <v>4</v>
      </c>
    </row>
    <row r="42" spans="1:10">
      <c r="A42" s="22" t="s">
        <v>11</v>
      </c>
      <c r="B42" s="27">
        <v>75</v>
      </c>
      <c r="C42" s="27">
        <v>1</v>
      </c>
      <c r="D42" s="27">
        <v>0</v>
      </c>
      <c r="E42" s="23"/>
      <c r="F42" s="23"/>
      <c r="G42" s="23"/>
      <c r="H42" s="23"/>
      <c r="I42" s="43">
        <v>0</v>
      </c>
    </row>
    <row r="43" spans="1:10">
      <c r="A43" s="22" t="s">
        <v>13</v>
      </c>
      <c r="B43" s="27">
        <v>300</v>
      </c>
      <c r="C43" s="27">
        <v>4</v>
      </c>
      <c r="D43" s="27">
        <v>0</v>
      </c>
      <c r="E43" s="23"/>
      <c r="F43" s="23"/>
      <c r="G43" s="23"/>
      <c r="H43" s="23"/>
      <c r="I43" s="43">
        <v>0</v>
      </c>
    </row>
    <row r="44" spans="1:10">
      <c r="A44" s="22" t="s">
        <v>45</v>
      </c>
      <c r="B44" s="27">
        <v>375</v>
      </c>
      <c r="C44" s="27">
        <v>4</v>
      </c>
      <c r="D44" s="27">
        <v>0</v>
      </c>
      <c r="E44" s="23"/>
      <c r="F44" s="23"/>
      <c r="G44" s="23"/>
      <c r="H44" s="23"/>
      <c r="I44" s="43">
        <v>0</v>
      </c>
    </row>
    <row r="45" spans="1:10">
      <c r="A45" s="22" t="s">
        <v>15</v>
      </c>
      <c r="B45" s="27">
        <v>110</v>
      </c>
      <c r="C45" s="27">
        <v>1</v>
      </c>
      <c r="D45" s="27">
        <v>0</v>
      </c>
      <c r="E45" s="23"/>
      <c r="F45" s="23"/>
      <c r="G45" s="23"/>
      <c r="H45" s="23"/>
      <c r="I45" s="43">
        <v>0</v>
      </c>
    </row>
    <row r="46" spans="1:10">
      <c r="A46" s="22" t="s">
        <v>17</v>
      </c>
      <c r="B46" s="27">
        <v>450</v>
      </c>
      <c r="C46" s="27">
        <v>3</v>
      </c>
      <c r="D46" s="27">
        <v>0</v>
      </c>
      <c r="E46" s="23"/>
      <c r="F46" s="23"/>
      <c r="G46" s="23"/>
      <c r="H46" s="23"/>
      <c r="I46" s="43">
        <v>0</v>
      </c>
    </row>
    <row r="47" spans="1:10">
      <c r="A47" s="22" t="s">
        <v>46</v>
      </c>
      <c r="B47" s="27">
        <v>560</v>
      </c>
      <c r="C47" s="27">
        <v>3</v>
      </c>
      <c r="D47" s="27">
        <v>0</v>
      </c>
      <c r="E47" s="23"/>
      <c r="F47" s="23"/>
      <c r="G47" s="23"/>
      <c r="H47" s="23"/>
      <c r="I47" s="43">
        <v>0</v>
      </c>
    </row>
    <row r="48" spans="1:10">
      <c r="A48" s="22" t="s">
        <v>26</v>
      </c>
      <c r="B48" s="23">
        <v>20</v>
      </c>
      <c r="C48" s="23">
        <v>0</v>
      </c>
      <c r="D48" s="23">
        <v>0</v>
      </c>
      <c r="E48" s="23"/>
      <c r="F48" s="23"/>
      <c r="G48" s="23"/>
      <c r="H48" s="23"/>
      <c r="I48" s="43">
        <v>0</v>
      </c>
    </row>
    <row r="49" spans="1:9">
      <c r="A49" s="25" t="s">
        <v>18</v>
      </c>
      <c r="B49" s="26">
        <v>80</v>
      </c>
      <c r="C49" s="26">
        <v>0</v>
      </c>
      <c r="D49" s="26">
        <v>0</v>
      </c>
      <c r="E49" s="26"/>
      <c r="F49" s="26"/>
      <c r="G49" s="26"/>
      <c r="H49" s="26"/>
      <c r="I49" s="44">
        <v>0</v>
      </c>
    </row>
    <row r="52" spans="1:9">
      <c r="B52" s="78" t="s">
        <v>0</v>
      </c>
      <c r="C52" s="78" t="s">
        <v>1</v>
      </c>
      <c r="D52" s="78" t="s">
        <v>2</v>
      </c>
      <c r="E52" s="78" t="s">
        <v>3</v>
      </c>
      <c r="F52" s="78"/>
      <c r="G52" s="78"/>
      <c r="H52" s="78"/>
      <c r="I52" s="78" t="s">
        <v>4</v>
      </c>
    </row>
    <row r="53" spans="1:9">
      <c r="A53" s="42" t="s">
        <v>31</v>
      </c>
      <c r="B53" s="20"/>
      <c r="C53" s="20"/>
      <c r="D53" s="20"/>
      <c r="E53" s="20"/>
      <c r="F53" s="20"/>
      <c r="G53" s="20"/>
      <c r="H53" s="20"/>
      <c r="I53" s="31"/>
    </row>
    <row r="54" spans="1:9">
      <c r="A54" s="22" t="s">
        <v>5</v>
      </c>
      <c r="B54" s="23">
        <f t="shared" ref="B54:I66" si="10">B3*($B37+$C37*$E$37)</f>
        <v>0</v>
      </c>
      <c r="C54" s="23">
        <f t="shared" si="10"/>
        <v>0</v>
      </c>
      <c r="D54" s="23">
        <f t="shared" si="10"/>
        <v>0</v>
      </c>
      <c r="E54" s="23">
        <f t="shared" si="10"/>
        <v>0</v>
      </c>
      <c r="F54" s="23">
        <f t="shared" ref="F54:H54" si="11">F3*($B37+$C37*$E$37)</f>
        <v>0</v>
      </c>
      <c r="G54" s="23">
        <f t="shared" si="11"/>
        <v>0</v>
      </c>
      <c r="H54" s="23">
        <f t="shared" si="11"/>
        <v>0</v>
      </c>
      <c r="I54" s="43">
        <f t="shared" si="10"/>
        <v>0</v>
      </c>
    </row>
    <row r="55" spans="1:9">
      <c r="A55" s="22" t="s">
        <v>6</v>
      </c>
      <c r="B55" s="23">
        <f t="shared" si="10"/>
        <v>0</v>
      </c>
      <c r="C55" s="23">
        <f t="shared" si="10"/>
        <v>0</v>
      </c>
      <c r="D55" s="23">
        <f t="shared" si="10"/>
        <v>0</v>
      </c>
      <c r="E55" s="23">
        <f t="shared" si="10"/>
        <v>0</v>
      </c>
      <c r="F55" s="23">
        <f t="shared" ref="F55:H55" si="12">F4*($B38+$C38*$E$37)</f>
        <v>0</v>
      </c>
      <c r="G55" s="23">
        <f t="shared" si="12"/>
        <v>0</v>
      </c>
      <c r="H55" s="23">
        <f t="shared" si="12"/>
        <v>0</v>
      </c>
      <c r="I55" s="43">
        <f t="shared" si="10"/>
        <v>0</v>
      </c>
    </row>
    <row r="56" spans="1:9">
      <c r="A56" s="22" t="s">
        <v>24</v>
      </c>
      <c r="B56" s="23">
        <f t="shared" si="10"/>
        <v>0</v>
      </c>
      <c r="C56" s="23">
        <f t="shared" si="10"/>
        <v>0</v>
      </c>
      <c r="D56" s="23">
        <f t="shared" si="10"/>
        <v>0</v>
      </c>
      <c r="E56" s="23">
        <f t="shared" si="10"/>
        <v>0</v>
      </c>
      <c r="F56" s="23">
        <f t="shared" ref="F56:H56" si="13">F5*($B39+$C39*$E$37)</f>
        <v>0</v>
      </c>
      <c r="G56" s="23">
        <f t="shared" si="13"/>
        <v>0</v>
      </c>
      <c r="H56" s="23">
        <f t="shared" si="13"/>
        <v>0</v>
      </c>
      <c r="I56" s="43">
        <f t="shared" si="10"/>
        <v>0</v>
      </c>
    </row>
    <row r="57" spans="1:9">
      <c r="A57" s="22" t="s">
        <v>25</v>
      </c>
      <c r="B57" s="23">
        <f t="shared" si="10"/>
        <v>0</v>
      </c>
      <c r="C57" s="23">
        <f t="shared" si="10"/>
        <v>0</v>
      </c>
      <c r="D57" s="23">
        <f t="shared" si="10"/>
        <v>0</v>
      </c>
      <c r="E57" s="23">
        <f t="shared" si="10"/>
        <v>0</v>
      </c>
      <c r="F57" s="23">
        <f t="shared" ref="F57:H57" si="14">F6*($B40+$C40*$E$37)</f>
        <v>0</v>
      </c>
      <c r="G57" s="23">
        <f t="shared" si="14"/>
        <v>0</v>
      </c>
      <c r="H57" s="23">
        <f t="shared" si="14"/>
        <v>0</v>
      </c>
      <c r="I57" s="43">
        <f t="shared" si="10"/>
        <v>0</v>
      </c>
    </row>
    <row r="58" spans="1:9">
      <c r="A58" s="22" t="s">
        <v>9</v>
      </c>
      <c r="B58" s="23">
        <f t="shared" si="10"/>
        <v>0</v>
      </c>
      <c r="C58" s="23">
        <f t="shared" si="10"/>
        <v>0</v>
      </c>
      <c r="D58" s="23">
        <f t="shared" si="10"/>
        <v>0</v>
      </c>
      <c r="E58" s="23">
        <f t="shared" si="10"/>
        <v>0</v>
      </c>
      <c r="F58" s="23">
        <f t="shared" ref="F58:H58" si="15">F7*($B41+$C41*$E$37)</f>
        <v>0</v>
      </c>
      <c r="G58" s="23">
        <f t="shared" si="15"/>
        <v>0</v>
      </c>
      <c r="H58" s="23">
        <f t="shared" si="15"/>
        <v>0</v>
      </c>
      <c r="I58" s="43">
        <f t="shared" si="10"/>
        <v>0</v>
      </c>
    </row>
    <row r="59" spans="1:9">
      <c r="A59" s="22" t="s">
        <v>11</v>
      </c>
      <c r="B59" s="23">
        <f t="shared" si="10"/>
        <v>0</v>
      </c>
      <c r="C59" s="23">
        <f t="shared" si="10"/>
        <v>0</v>
      </c>
      <c r="D59" s="23">
        <f t="shared" si="10"/>
        <v>0</v>
      </c>
      <c r="E59" s="23">
        <f t="shared" si="10"/>
        <v>0</v>
      </c>
      <c r="F59" s="23">
        <f t="shared" ref="F59:H59" si="16">F8*($B42+$C42*$E$37)</f>
        <v>0</v>
      </c>
      <c r="G59" s="23">
        <f t="shared" si="16"/>
        <v>0</v>
      </c>
      <c r="H59" s="23">
        <f t="shared" si="16"/>
        <v>0</v>
      </c>
      <c r="I59" s="43">
        <f t="shared" si="10"/>
        <v>0</v>
      </c>
    </row>
    <row r="60" spans="1:9">
      <c r="A60" s="22" t="s">
        <v>13</v>
      </c>
      <c r="B60" s="23">
        <f t="shared" si="10"/>
        <v>0</v>
      </c>
      <c r="C60" s="23">
        <f t="shared" si="10"/>
        <v>0</v>
      </c>
      <c r="D60" s="23">
        <f t="shared" si="10"/>
        <v>0</v>
      </c>
      <c r="E60" s="23">
        <f t="shared" si="10"/>
        <v>0</v>
      </c>
      <c r="F60" s="23">
        <f t="shared" ref="F60:H60" si="17">F9*($B43+$C43*$E$37)</f>
        <v>0</v>
      </c>
      <c r="G60" s="23">
        <f t="shared" si="17"/>
        <v>0</v>
      </c>
      <c r="H60" s="23">
        <f t="shared" si="17"/>
        <v>0</v>
      </c>
      <c r="I60" s="43">
        <f t="shared" si="10"/>
        <v>0</v>
      </c>
    </row>
    <row r="61" spans="1:9">
      <c r="A61" s="22" t="s">
        <v>45</v>
      </c>
      <c r="B61" s="23">
        <f t="shared" si="10"/>
        <v>0</v>
      </c>
      <c r="C61" s="23">
        <f t="shared" si="10"/>
        <v>0</v>
      </c>
      <c r="D61" s="23">
        <f t="shared" si="10"/>
        <v>0</v>
      </c>
      <c r="E61" s="23">
        <f t="shared" si="10"/>
        <v>0</v>
      </c>
      <c r="F61" s="23">
        <f t="shared" ref="F61:H61" si="18">F10*($B44+$C44*$E$37)</f>
        <v>0</v>
      </c>
      <c r="G61" s="23">
        <f t="shared" si="18"/>
        <v>0</v>
      </c>
      <c r="H61" s="23">
        <f t="shared" si="18"/>
        <v>0</v>
      </c>
      <c r="I61" s="43">
        <f t="shared" si="10"/>
        <v>0</v>
      </c>
    </row>
    <row r="62" spans="1:9">
      <c r="A62" s="22" t="s">
        <v>15</v>
      </c>
      <c r="B62" s="23">
        <f t="shared" si="10"/>
        <v>0</v>
      </c>
      <c r="C62" s="23">
        <f t="shared" si="10"/>
        <v>0</v>
      </c>
      <c r="D62" s="23">
        <f t="shared" si="10"/>
        <v>0</v>
      </c>
      <c r="E62" s="23">
        <f t="shared" si="10"/>
        <v>0</v>
      </c>
      <c r="F62" s="23">
        <f t="shared" ref="F62:H62" si="19">F11*($B45+$C45*$E$37)</f>
        <v>0</v>
      </c>
      <c r="G62" s="23">
        <f t="shared" si="19"/>
        <v>0</v>
      </c>
      <c r="H62" s="23">
        <f t="shared" si="19"/>
        <v>0</v>
      </c>
      <c r="I62" s="43">
        <f t="shared" si="10"/>
        <v>0</v>
      </c>
    </row>
    <row r="63" spans="1:9">
      <c r="A63" s="22" t="s">
        <v>17</v>
      </c>
      <c r="B63" s="23">
        <f t="shared" si="10"/>
        <v>0</v>
      </c>
      <c r="C63" s="23">
        <f t="shared" si="10"/>
        <v>0</v>
      </c>
      <c r="D63" s="23">
        <f t="shared" si="10"/>
        <v>0</v>
      </c>
      <c r="E63" s="23">
        <f t="shared" si="10"/>
        <v>0</v>
      </c>
      <c r="F63" s="23">
        <f t="shared" ref="F63:H63" si="20">F12*($B46+$C46*$E$37)</f>
        <v>0</v>
      </c>
      <c r="G63" s="23">
        <f t="shared" si="20"/>
        <v>0</v>
      </c>
      <c r="H63" s="23">
        <f t="shared" si="20"/>
        <v>0</v>
      </c>
      <c r="I63" s="43">
        <f t="shared" si="10"/>
        <v>0</v>
      </c>
    </row>
    <row r="64" spans="1:9">
      <c r="A64" s="22" t="s">
        <v>46</v>
      </c>
      <c r="B64" s="23">
        <f t="shared" si="10"/>
        <v>0</v>
      </c>
      <c r="C64" s="23">
        <f t="shared" si="10"/>
        <v>0</v>
      </c>
      <c r="D64" s="23">
        <f t="shared" si="10"/>
        <v>0</v>
      </c>
      <c r="E64" s="23">
        <f t="shared" si="10"/>
        <v>0</v>
      </c>
      <c r="F64" s="23">
        <f t="shared" ref="F64:H64" si="21">F13*($B47+$C47*$E$37)</f>
        <v>0</v>
      </c>
      <c r="G64" s="23">
        <f t="shared" si="21"/>
        <v>0</v>
      </c>
      <c r="H64" s="23">
        <f t="shared" si="21"/>
        <v>0</v>
      </c>
      <c r="I64" s="43">
        <f t="shared" si="10"/>
        <v>0</v>
      </c>
    </row>
    <row r="65" spans="1:9">
      <c r="A65" s="22" t="s">
        <v>26</v>
      </c>
      <c r="B65" s="23">
        <f t="shared" si="10"/>
        <v>0</v>
      </c>
      <c r="C65" s="23">
        <f t="shared" si="10"/>
        <v>0</v>
      </c>
      <c r="D65" s="23">
        <f t="shared" si="10"/>
        <v>0</v>
      </c>
      <c r="E65" s="23">
        <f t="shared" si="10"/>
        <v>0</v>
      </c>
      <c r="F65" s="23">
        <f t="shared" ref="F65:H65" si="22">F14*($B48+$C48*$E$37)</f>
        <v>0</v>
      </c>
      <c r="G65" s="23">
        <f t="shared" si="22"/>
        <v>0</v>
      </c>
      <c r="H65" s="23">
        <f t="shared" si="22"/>
        <v>0</v>
      </c>
      <c r="I65" s="43">
        <f t="shared" si="10"/>
        <v>0</v>
      </c>
    </row>
    <row r="66" spans="1:9">
      <c r="A66" s="25" t="s">
        <v>18</v>
      </c>
      <c r="B66" s="26">
        <f t="shared" si="10"/>
        <v>0</v>
      </c>
      <c r="C66" s="26">
        <f t="shared" si="10"/>
        <v>0</v>
      </c>
      <c r="D66" s="26">
        <f t="shared" si="10"/>
        <v>0</v>
      </c>
      <c r="E66" s="26">
        <f t="shared" si="10"/>
        <v>0</v>
      </c>
      <c r="F66" s="26">
        <f t="shared" ref="F66:H66" si="23">F15*($B49+$C49*$E$37)</f>
        <v>0</v>
      </c>
      <c r="G66" s="26">
        <f t="shared" si="23"/>
        <v>0</v>
      </c>
      <c r="H66" s="26">
        <f t="shared" si="23"/>
        <v>0</v>
      </c>
      <c r="I66" s="44">
        <f t="shared" si="10"/>
        <v>0</v>
      </c>
    </row>
    <row r="68" spans="1:9">
      <c r="A68" s="42" t="s">
        <v>32</v>
      </c>
      <c r="B68" s="20"/>
      <c r="C68" s="20"/>
      <c r="D68" s="20"/>
      <c r="E68" s="20"/>
      <c r="F68" s="20"/>
      <c r="G68" s="20"/>
      <c r="H68" s="20"/>
      <c r="I68" s="31"/>
    </row>
    <row r="69" spans="1:9">
      <c r="A69" s="22" t="s">
        <v>5</v>
      </c>
      <c r="B69" s="23">
        <f t="shared" ref="B69:E81" si="24">B3*($D37*$K$18*$E$37)</f>
        <v>0</v>
      </c>
      <c r="C69" s="23">
        <f t="shared" si="24"/>
        <v>0</v>
      </c>
      <c r="D69" s="23">
        <f t="shared" si="24"/>
        <v>0</v>
      </c>
      <c r="E69" s="23">
        <f t="shared" si="24"/>
        <v>0</v>
      </c>
      <c r="F69" s="23">
        <f t="shared" ref="F69:H69" si="25">F3*($D37*$K$18*$E$37)</f>
        <v>0</v>
      </c>
      <c r="G69" s="23">
        <f t="shared" si="25"/>
        <v>0</v>
      </c>
      <c r="H69" s="23">
        <f t="shared" si="25"/>
        <v>0</v>
      </c>
      <c r="I69" s="43">
        <f t="shared" ref="I69:I81" si="26">I3*($D37*$K$18*$E$37)</f>
        <v>0</v>
      </c>
    </row>
    <row r="70" spans="1:9">
      <c r="A70" s="22" t="s">
        <v>6</v>
      </c>
      <c r="B70" s="23">
        <f t="shared" si="24"/>
        <v>0</v>
      </c>
      <c r="C70" s="23">
        <f t="shared" si="24"/>
        <v>0</v>
      </c>
      <c r="D70" s="23">
        <f t="shared" si="24"/>
        <v>0</v>
      </c>
      <c r="E70" s="23">
        <f t="shared" si="24"/>
        <v>0</v>
      </c>
      <c r="F70" s="23">
        <f t="shared" ref="F70:H70" si="27">F4*($D38*$K$18*$E$37)</f>
        <v>0</v>
      </c>
      <c r="G70" s="23">
        <f t="shared" si="27"/>
        <v>0</v>
      </c>
      <c r="H70" s="23">
        <f t="shared" si="27"/>
        <v>0</v>
      </c>
      <c r="I70" s="43">
        <f t="shared" si="26"/>
        <v>0</v>
      </c>
    </row>
    <row r="71" spans="1:9">
      <c r="A71" s="22" t="s">
        <v>24</v>
      </c>
      <c r="B71" s="23">
        <f t="shared" si="24"/>
        <v>0</v>
      </c>
      <c r="C71" s="23">
        <f t="shared" si="24"/>
        <v>0</v>
      </c>
      <c r="D71" s="23">
        <f t="shared" si="24"/>
        <v>0</v>
      </c>
      <c r="E71" s="23">
        <f t="shared" si="24"/>
        <v>0</v>
      </c>
      <c r="F71" s="23">
        <f t="shared" ref="F71:H71" si="28">F5*($D39*$K$18*$E$37)</f>
        <v>0</v>
      </c>
      <c r="G71" s="23">
        <f t="shared" si="28"/>
        <v>0</v>
      </c>
      <c r="H71" s="23">
        <f t="shared" si="28"/>
        <v>0</v>
      </c>
      <c r="I71" s="43">
        <f t="shared" si="26"/>
        <v>0</v>
      </c>
    </row>
    <row r="72" spans="1:9">
      <c r="A72" s="22" t="s">
        <v>25</v>
      </c>
      <c r="B72" s="23">
        <f t="shared" si="24"/>
        <v>0</v>
      </c>
      <c r="C72" s="23">
        <f t="shared" si="24"/>
        <v>0</v>
      </c>
      <c r="D72" s="23">
        <f t="shared" si="24"/>
        <v>0</v>
      </c>
      <c r="E72" s="23">
        <f t="shared" si="24"/>
        <v>0</v>
      </c>
      <c r="F72" s="23">
        <f t="shared" ref="F72:H72" si="29">F6*($D40*$K$18*$E$37)</f>
        <v>0</v>
      </c>
      <c r="G72" s="23">
        <f t="shared" si="29"/>
        <v>0</v>
      </c>
      <c r="H72" s="23">
        <f t="shared" si="29"/>
        <v>0</v>
      </c>
      <c r="I72" s="43">
        <f t="shared" si="26"/>
        <v>0</v>
      </c>
    </row>
    <row r="73" spans="1:9">
      <c r="A73" s="22" t="s">
        <v>9</v>
      </c>
      <c r="B73" s="23">
        <f t="shared" si="24"/>
        <v>0</v>
      </c>
      <c r="C73" s="23">
        <f t="shared" si="24"/>
        <v>0</v>
      </c>
      <c r="D73" s="23">
        <f t="shared" si="24"/>
        <v>0</v>
      </c>
      <c r="E73" s="23">
        <f t="shared" si="24"/>
        <v>0</v>
      </c>
      <c r="F73" s="23">
        <f t="shared" ref="F73:H73" si="30">F7*($D41*$K$18*$E$37)</f>
        <v>0</v>
      </c>
      <c r="G73" s="23">
        <f t="shared" si="30"/>
        <v>0</v>
      </c>
      <c r="H73" s="23">
        <f t="shared" si="30"/>
        <v>0</v>
      </c>
      <c r="I73" s="43">
        <f t="shared" si="26"/>
        <v>0</v>
      </c>
    </row>
    <row r="74" spans="1:9">
      <c r="A74" s="22" t="s">
        <v>11</v>
      </c>
      <c r="B74" s="23">
        <f t="shared" si="24"/>
        <v>0</v>
      </c>
      <c r="C74" s="23">
        <f t="shared" si="24"/>
        <v>0</v>
      </c>
      <c r="D74" s="23">
        <f t="shared" si="24"/>
        <v>0</v>
      </c>
      <c r="E74" s="23">
        <f t="shared" si="24"/>
        <v>0</v>
      </c>
      <c r="F74" s="23">
        <f t="shared" ref="F74:H74" si="31">F8*($D42*$K$18*$E$37)</f>
        <v>0</v>
      </c>
      <c r="G74" s="23">
        <f t="shared" si="31"/>
        <v>0</v>
      </c>
      <c r="H74" s="23">
        <f t="shared" si="31"/>
        <v>0</v>
      </c>
      <c r="I74" s="43">
        <f t="shared" si="26"/>
        <v>0</v>
      </c>
    </row>
    <row r="75" spans="1:9">
      <c r="A75" s="22" t="s">
        <v>13</v>
      </c>
      <c r="B75" s="23">
        <f t="shared" si="24"/>
        <v>0</v>
      </c>
      <c r="C75" s="23">
        <f t="shared" si="24"/>
        <v>0</v>
      </c>
      <c r="D75" s="23">
        <f t="shared" si="24"/>
        <v>0</v>
      </c>
      <c r="E75" s="23">
        <f t="shared" si="24"/>
        <v>0</v>
      </c>
      <c r="F75" s="23">
        <f t="shared" ref="F75:H75" si="32">F9*($D43*$K$18*$E$37)</f>
        <v>0</v>
      </c>
      <c r="G75" s="23">
        <f t="shared" si="32"/>
        <v>0</v>
      </c>
      <c r="H75" s="23">
        <f t="shared" si="32"/>
        <v>0</v>
      </c>
      <c r="I75" s="43">
        <f t="shared" si="26"/>
        <v>0</v>
      </c>
    </row>
    <row r="76" spans="1:9">
      <c r="A76" s="22" t="s">
        <v>45</v>
      </c>
      <c r="B76" s="23">
        <f t="shared" si="24"/>
        <v>0</v>
      </c>
      <c r="C76" s="23">
        <f t="shared" si="24"/>
        <v>0</v>
      </c>
      <c r="D76" s="23">
        <f t="shared" si="24"/>
        <v>0</v>
      </c>
      <c r="E76" s="23">
        <f t="shared" si="24"/>
        <v>0</v>
      </c>
      <c r="F76" s="23">
        <f t="shared" ref="F76:H76" si="33">F10*($D44*$K$18*$E$37)</f>
        <v>0</v>
      </c>
      <c r="G76" s="23">
        <f t="shared" si="33"/>
        <v>0</v>
      </c>
      <c r="H76" s="23">
        <f t="shared" si="33"/>
        <v>0</v>
      </c>
      <c r="I76" s="43">
        <f t="shared" si="26"/>
        <v>0</v>
      </c>
    </row>
    <row r="77" spans="1:9">
      <c r="A77" s="22" t="s">
        <v>15</v>
      </c>
      <c r="B77" s="23">
        <f t="shared" si="24"/>
        <v>0</v>
      </c>
      <c r="C77" s="23">
        <f t="shared" si="24"/>
        <v>0</v>
      </c>
      <c r="D77" s="23">
        <f t="shared" si="24"/>
        <v>0</v>
      </c>
      <c r="E77" s="23">
        <f t="shared" si="24"/>
        <v>0</v>
      </c>
      <c r="F77" s="23">
        <f t="shared" ref="F77:H77" si="34">F11*($D45*$K$18*$E$37)</f>
        <v>0</v>
      </c>
      <c r="G77" s="23">
        <f t="shared" si="34"/>
        <v>0</v>
      </c>
      <c r="H77" s="23">
        <f t="shared" si="34"/>
        <v>0</v>
      </c>
      <c r="I77" s="43">
        <f t="shared" si="26"/>
        <v>0</v>
      </c>
    </row>
    <row r="78" spans="1:9">
      <c r="A78" s="22" t="s">
        <v>17</v>
      </c>
      <c r="B78" s="23">
        <f t="shared" si="24"/>
        <v>0</v>
      </c>
      <c r="C78" s="23">
        <f t="shared" si="24"/>
        <v>0</v>
      </c>
      <c r="D78" s="23">
        <f t="shared" si="24"/>
        <v>0</v>
      </c>
      <c r="E78" s="23">
        <f t="shared" si="24"/>
        <v>0</v>
      </c>
      <c r="F78" s="23">
        <f t="shared" ref="F78:H78" si="35">F12*($D46*$K$18*$E$37)</f>
        <v>0</v>
      </c>
      <c r="G78" s="23">
        <f t="shared" si="35"/>
        <v>0</v>
      </c>
      <c r="H78" s="23">
        <f t="shared" si="35"/>
        <v>0</v>
      </c>
      <c r="I78" s="43">
        <f t="shared" si="26"/>
        <v>0</v>
      </c>
    </row>
    <row r="79" spans="1:9">
      <c r="A79" s="22" t="s">
        <v>46</v>
      </c>
      <c r="B79" s="23">
        <f t="shared" si="24"/>
        <v>0</v>
      </c>
      <c r="C79" s="23">
        <f t="shared" si="24"/>
        <v>0</v>
      </c>
      <c r="D79" s="23">
        <f t="shared" si="24"/>
        <v>0</v>
      </c>
      <c r="E79" s="23">
        <f t="shared" si="24"/>
        <v>0</v>
      </c>
      <c r="F79" s="23">
        <f t="shared" ref="F79:H79" si="36">F13*($D47*$K$18*$E$37)</f>
        <v>0</v>
      </c>
      <c r="G79" s="23">
        <f t="shared" si="36"/>
        <v>0</v>
      </c>
      <c r="H79" s="23">
        <f t="shared" si="36"/>
        <v>0</v>
      </c>
      <c r="I79" s="43">
        <f t="shared" si="26"/>
        <v>0</v>
      </c>
    </row>
    <row r="80" spans="1:9">
      <c r="A80" s="22" t="s">
        <v>26</v>
      </c>
      <c r="B80" s="23">
        <f t="shared" si="24"/>
        <v>0</v>
      </c>
      <c r="C80" s="23">
        <f t="shared" si="24"/>
        <v>0</v>
      </c>
      <c r="D80" s="23">
        <f t="shared" si="24"/>
        <v>0</v>
      </c>
      <c r="E80" s="23">
        <f t="shared" si="24"/>
        <v>0</v>
      </c>
      <c r="F80" s="23">
        <f t="shared" ref="F80:H80" si="37">F14*($D48*$K$18*$E$37)</f>
        <v>0</v>
      </c>
      <c r="G80" s="23">
        <f t="shared" si="37"/>
        <v>0</v>
      </c>
      <c r="H80" s="23">
        <f t="shared" si="37"/>
        <v>0</v>
      </c>
      <c r="I80" s="43">
        <f t="shared" si="26"/>
        <v>0</v>
      </c>
    </row>
    <row r="81" spans="1:9">
      <c r="A81" s="25" t="s">
        <v>18</v>
      </c>
      <c r="B81" s="26">
        <f t="shared" si="24"/>
        <v>0</v>
      </c>
      <c r="C81" s="26">
        <f t="shared" si="24"/>
        <v>0</v>
      </c>
      <c r="D81" s="26">
        <f t="shared" si="24"/>
        <v>0</v>
      </c>
      <c r="E81" s="26">
        <f t="shared" si="24"/>
        <v>0</v>
      </c>
      <c r="F81" s="26">
        <f t="shared" ref="F81:H81" si="38">F15*($D49*$K$18*$E$37)</f>
        <v>0</v>
      </c>
      <c r="G81" s="26">
        <f t="shared" si="38"/>
        <v>0</v>
      </c>
      <c r="H81" s="26">
        <f t="shared" si="38"/>
        <v>0</v>
      </c>
      <c r="I81" s="44">
        <f t="shared" si="26"/>
        <v>0</v>
      </c>
    </row>
    <row r="82" spans="1:9">
      <c r="A82" s="22"/>
      <c r="B82" s="24"/>
      <c r="C82" s="24"/>
      <c r="D82" s="24"/>
      <c r="E82" s="24"/>
      <c r="F82" s="24"/>
      <c r="G82" s="24"/>
      <c r="H82" s="24"/>
      <c r="I82" s="24"/>
    </row>
    <row r="83" spans="1:9">
      <c r="A83" s="42" t="s">
        <v>29</v>
      </c>
      <c r="B83" s="20"/>
      <c r="C83" s="20"/>
      <c r="D83" s="20"/>
      <c r="E83" s="20"/>
      <c r="F83" s="20"/>
      <c r="G83" s="20"/>
      <c r="H83" s="20"/>
      <c r="I83" s="31"/>
    </row>
    <row r="84" spans="1:9">
      <c r="A84" s="22" t="s">
        <v>5</v>
      </c>
      <c r="B84" s="23">
        <f t="shared" ref="B84:I96" si="39">B3*($D37*$E$37)</f>
        <v>0</v>
      </c>
      <c r="C84" s="23">
        <f t="shared" si="39"/>
        <v>0</v>
      </c>
      <c r="D84" s="23">
        <f t="shared" si="39"/>
        <v>0</v>
      </c>
      <c r="E84" s="23">
        <f t="shared" si="39"/>
        <v>0</v>
      </c>
      <c r="F84" s="23">
        <f t="shared" ref="F84:H84" si="40">F3*($D37*$E$37)</f>
        <v>0</v>
      </c>
      <c r="G84" s="23">
        <f t="shared" si="40"/>
        <v>0</v>
      </c>
      <c r="H84" s="23">
        <f t="shared" si="40"/>
        <v>0</v>
      </c>
      <c r="I84" s="43">
        <f t="shared" si="39"/>
        <v>0</v>
      </c>
    </row>
    <row r="85" spans="1:9">
      <c r="A85" s="22" t="s">
        <v>6</v>
      </c>
      <c r="B85" s="23">
        <f t="shared" si="39"/>
        <v>0</v>
      </c>
      <c r="C85" s="23">
        <f t="shared" si="39"/>
        <v>0</v>
      </c>
      <c r="D85" s="23">
        <f t="shared" si="39"/>
        <v>0</v>
      </c>
      <c r="E85" s="23">
        <f t="shared" si="39"/>
        <v>0</v>
      </c>
      <c r="F85" s="23">
        <f t="shared" ref="F85:H85" si="41">F4*($D38*$E$37)</f>
        <v>0</v>
      </c>
      <c r="G85" s="23">
        <f t="shared" si="41"/>
        <v>0</v>
      </c>
      <c r="H85" s="23">
        <f t="shared" si="41"/>
        <v>0</v>
      </c>
      <c r="I85" s="43">
        <f t="shared" si="39"/>
        <v>0</v>
      </c>
    </row>
    <row r="86" spans="1:9">
      <c r="A86" s="22" t="s">
        <v>24</v>
      </c>
      <c r="B86" s="23">
        <f t="shared" si="39"/>
        <v>0</v>
      </c>
      <c r="C86" s="23">
        <f t="shared" si="39"/>
        <v>0</v>
      </c>
      <c r="D86" s="23">
        <f t="shared" si="39"/>
        <v>0</v>
      </c>
      <c r="E86" s="23">
        <f t="shared" si="39"/>
        <v>0</v>
      </c>
      <c r="F86" s="23">
        <f t="shared" ref="F86:H86" si="42">F5*($D39*$E$37)</f>
        <v>0</v>
      </c>
      <c r="G86" s="23">
        <f t="shared" si="42"/>
        <v>0</v>
      </c>
      <c r="H86" s="23">
        <f t="shared" si="42"/>
        <v>0</v>
      </c>
      <c r="I86" s="43">
        <f t="shared" si="39"/>
        <v>0</v>
      </c>
    </row>
    <row r="87" spans="1:9">
      <c r="A87" s="22" t="s">
        <v>25</v>
      </c>
      <c r="B87" s="23">
        <f t="shared" si="39"/>
        <v>0</v>
      </c>
      <c r="C87" s="23">
        <f t="shared" si="39"/>
        <v>0</v>
      </c>
      <c r="D87" s="23">
        <f t="shared" si="39"/>
        <v>0</v>
      </c>
      <c r="E87" s="23">
        <f t="shared" si="39"/>
        <v>0</v>
      </c>
      <c r="F87" s="23">
        <f t="shared" ref="F87:H87" si="43">F6*($D40*$E$37)</f>
        <v>0</v>
      </c>
      <c r="G87" s="23">
        <f t="shared" si="43"/>
        <v>0</v>
      </c>
      <c r="H87" s="23">
        <f t="shared" si="43"/>
        <v>0</v>
      </c>
      <c r="I87" s="43">
        <f t="shared" si="39"/>
        <v>0</v>
      </c>
    </row>
    <row r="88" spans="1:9">
      <c r="A88" s="22" t="s">
        <v>9</v>
      </c>
      <c r="B88" s="23">
        <f t="shared" si="39"/>
        <v>0</v>
      </c>
      <c r="C88" s="23">
        <f t="shared" si="39"/>
        <v>0</v>
      </c>
      <c r="D88" s="23">
        <f t="shared" si="39"/>
        <v>0</v>
      </c>
      <c r="E88" s="23">
        <f t="shared" si="39"/>
        <v>0</v>
      </c>
      <c r="F88" s="23">
        <f t="shared" ref="F88:H88" si="44">F7*($D41*$E$37)</f>
        <v>0</v>
      </c>
      <c r="G88" s="23">
        <f t="shared" si="44"/>
        <v>0</v>
      </c>
      <c r="H88" s="23">
        <f t="shared" si="44"/>
        <v>0</v>
      </c>
      <c r="I88" s="43">
        <f t="shared" si="39"/>
        <v>0</v>
      </c>
    </row>
    <row r="89" spans="1:9">
      <c r="A89" s="22" t="s">
        <v>11</v>
      </c>
      <c r="B89" s="23">
        <f t="shared" si="39"/>
        <v>0</v>
      </c>
      <c r="C89" s="23">
        <f t="shared" si="39"/>
        <v>0</v>
      </c>
      <c r="D89" s="23">
        <f t="shared" si="39"/>
        <v>0</v>
      </c>
      <c r="E89" s="23">
        <f t="shared" si="39"/>
        <v>0</v>
      </c>
      <c r="F89" s="23">
        <f t="shared" ref="F89:H89" si="45">F8*($D42*$E$37)</f>
        <v>0</v>
      </c>
      <c r="G89" s="23">
        <f t="shared" si="45"/>
        <v>0</v>
      </c>
      <c r="H89" s="23">
        <f t="shared" si="45"/>
        <v>0</v>
      </c>
      <c r="I89" s="43">
        <f t="shared" si="39"/>
        <v>0</v>
      </c>
    </row>
    <row r="90" spans="1:9">
      <c r="A90" s="22" t="s">
        <v>13</v>
      </c>
      <c r="B90" s="23">
        <f t="shared" si="39"/>
        <v>0</v>
      </c>
      <c r="C90" s="23">
        <f t="shared" si="39"/>
        <v>0</v>
      </c>
      <c r="D90" s="23">
        <f t="shared" si="39"/>
        <v>0</v>
      </c>
      <c r="E90" s="23">
        <f t="shared" si="39"/>
        <v>0</v>
      </c>
      <c r="F90" s="23">
        <f t="shared" ref="F90:H90" si="46">F9*($D43*$E$37)</f>
        <v>0</v>
      </c>
      <c r="G90" s="23">
        <f t="shared" si="46"/>
        <v>0</v>
      </c>
      <c r="H90" s="23">
        <f t="shared" si="46"/>
        <v>0</v>
      </c>
      <c r="I90" s="43">
        <f t="shared" si="39"/>
        <v>0</v>
      </c>
    </row>
    <row r="91" spans="1:9">
      <c r="A91" s="22" t="s">
        <v>45</v>
      </c>
      <c r="B91" s="23">
        <f t="shared" si="39"/>
        <v>0</v>
      </c>
      <c r="C91" s="23">
        <f t="shared" si="39"/>
        <v>0</v>
      </c>
      <c r="D91" s="23">
        <f t="shared" si="39"/>
        <v>0</v>
      </c>
      <c r="E91" s="23">
        <f t="shared" si="39"/>
        <v>0</v>
      </c>
      <c r="F91" s="23">
        <f t="shared" ref="F91:H91" si="47">F10*($D44*$E$37)</f>
        <v>0</v>
      </c>
      <c r="G91" s="23">
        <f t="shared" si="47"/>
        <v>0</v>
      </c>
      <c r="H91" s="23">
        <f t="shared" si="47"/>
        <v>0</v>
      </c>
      <c r="I91" s="43">
        <f t="shared" si="39"/>
        <v>0</v>
      </c>
    </row>
    <row r="92" spans="1:9">
      <c r="A92" s="22" t="s">
        <v>15</v>
      </c>
      <c r="B92" s="23">
        <f t="shared" si="39"/>
        <v>0</v>
      </c>
      <c r="C92" s="23">
        <f t="shared" si="39"/>
        <v>0</v>
      </c>
      <c r="D92" s="23">
        <f t="shared" si="39"/>
        <v>0</v>
      </c>
      <c r="E92" s="23">
        <f t="shared" si="39"/>
        <v>0</v>
      </c>
      <c r="F92" s="23">
        <f t="shared" ref="F92:H92" si="48">F11*($D45*$E$37)</f>
        <v>0</v>
      </c>
      <c r="G92" s="23">
        <f t="shared" si="48"/>
        <v>0</v>
      </c>
      <c r="H92" s="23">
        <f t="shared" si="48"/>
        <v>0</v>
      </c>
      <c r="I92" s="43">
        <f t="shared" si="39"/>
        <v>0</v>
      </c>
    </row>
    <row r="93" spans="1:9">
      <c r="A93" s="22" t="s">
        <v>17</v>
      </c>
      <c r="B93" s="23">
        <f t="shared" si="39"/>
        <v>0</v>
      </c>
      <c r="C93" s="23">
        <f t="shared" si="39"/>
        <v>0</v>
      </c>
      <c r="D93" s="23">
        <f t="shared" si="39"/>
        <v>0</v>
      </c>
      <c r="E93" s="23">
        <f t="shared" si="39"/>
        <v>0</v>
      </c>
      <c r="F93" s="23">
        <f t="shared" ref="F93:H93" si="49">F12*($D46*$E$37)</f>
        <v>0</v>
      </c>
      <c r="G93" s="23">
        <f t="shared" si="49"/>
        <v>0</v>
      </c>
      <c r="H93" s="23">
        <f t="shared" si="49"/>
        <v>0</v>
      </c>
      <c r="I93" s="43">
        <f t="shared" si="39"/>
        <v>0</v>
      </c>
    </row>
    <row r="94" spans="1:9">
      <c r="A94" s="22" t="s">
        <v>46</v>
      </c>
      <c r="B94" s="23">
        <f t="shared" si="39"/>
        <v>0</v>
      </c>
      <c r="C94" s="23">
        <f t="shared" si="39"/>
        <v>0</v>
      </c>
      <c r="D94" s="23">
        <f t="shared" si="39"/>
        <v>0</v>
      </c>
      <c r="E94" s="23">
        <f t="shared" si="39"/>
        <v>0</v>
      </c>
      <c r="F94" s="23">
        <f t="shared" ref="F94:H94" si="50">F13*($D47*$E$37)</f>
        <v>0</v>
      </c>
      <c r="G94" s="23">
        <f t="shared" si="50"/>
        <v>0</v>
      </c>
      <c r="H94" s="23">
        <f t="shared" si="50"/>
        <v>0</v>
      </c>
      <c r="I94" s="43">
        <f t="shared" si="39"/>
        <v>0</v>
      </c>
    </row>
    <row r="95" spans="1:9">
      <c r="A95" s="22" t="s">
        <v>26</v>
      </c>
      <c r="B95" s="23">
        <f t="shared" si="39"/>
        <v>0</v>
      </c>
      <c r="C95" s="23">
        <f t="shared" si="39"/>
        <v>0</v>
      </c>
      <c r="D95" s="23">
        <f t="shared" si="39"/>
        <v>0</v>
      </c>
      <c r="E95" s="23">
        <f t="shared" si="39"/>
        <v>0</v>
      </c>
      <c r="F95" s="23">
        <f t="shared" ref="F95:H95" si="51">F14*($D48*$E$37)</f>
        <v>0</v>
      </c>
      <c r="G95" s="23">
        <f t="shared" si="51"/>
        <v>0</v>
      </c>
      <c r="H95" s="23">
        <f t="shared" si="51"/>
        <v>0</v>
      </c>
      <c r="I95" s="43">
        <f t="shared" si="39"/>
        <v>0</v>
      </c>
    </row>
    <row r="96" spans="1:9">
      <c r="A96" s="25" t="s">
        <v>18</v>
      </c>
      <c r="B96" s="26">
        <f t="shared" si="39"/>
        <v>0</v>
      </c>
      <c r="C96" s="26">
        <f t="shared" si="39"/>
        <v>0</v>
      </c>
      <c r="D96" s="26">
        <f t="shared" si="39"/>
        <v>0</v>
      </c>
      <c r="E96" s="26">
        <f t="shared" si="39"/>
        <v>0</v>
      </c>
      <c r="F96" s="26">
        <f t="shared" ref="F96:H96" si="52">F15*($D49*$E$37)</f>
        <v>0</v>
      </c>
      <c r="G96" s="26">
        <f t="shared" si="52"/>
        <v>0</v>
      </c>
      <c r="H96" s="26">
        <f t="shared" si="52"/>
        <v>0</v>
      </c>
      <c r="I96" s="44">
        <f t="shared" si="39"/>
        <v>0</v>
      </c>
    </row>
    <row r="97" spans="1:9">
      <c r="B97" s="21"/>
      <c r="C97" s="21"/>
      <c r="D97" s="21"/>
      <c r="E97" s="21"/>
      <c r="F97" s="21"/>
      <c r="G97" s="21"/>
      <c r="H97" s="21"/>
      <c r="I97" s="21"/>
    </row>
    <row r="98" spans="1:9">
      <c r="A98" s="42" t="s">
        <v>30</v>
      </c>
      <c r="B98" s="20"/>
      <c r="C98" s="20"/>
      <c r="D98" s="20"/>
      <c r="E98" s="20"/>
      <c r="F98" s="20"/>
      <c r="G98" s="20"/>
      <c r="H98" s="20"/>
      <c r="I98" s="31"/>
    </row>
    <row r="99" spans="1:9">
      <c r="A99" s="22" t="s">
        <v>5</v>
      </c>
      <c r="B99" s="27">
        <f t="shared" ref="B99:E111" si="53">B3*$I37</f>
        <v>0</v>
      </c>
      <c r="C99" s="27">
        <f t="shared" si="53"/>
        <v>0</v>
      </c>
      <c r="D99" s="27">
        <f t="shared" si="53"/>
        <v>0</v>
      </c>
      <c r="E99" s="27">
        <f t="shared" si="53"/>
        <v>0</v>
      </c>
      <c r="F99" s="27">
        <f t="shared" ref="F99:H99" si="54">F3*$I37</f>
        <v>0</v>
      </c>
      <c r="G99" s="27">
        <f t="shared" si="54"/>
        <v>0</v>
      </c>
      <c r="H99" s="27">
        <f t="shared" si="54"/>
        <v>0</v>
      </c>
      <c r="I99" s="28">
        <f t="shared" ref="I99:I111" si="55">I3*$I37</f>
        <v>0</v>
      </c>
    </row>
    <row r="100" spans="1:9">
      <c r="A100" s="22" t="s">
        <v>6</v>
      </c>
      <c r="B100" s="27">
        <f t="shared" si="53"/>
        <v>0</v>
      </c>
      <c r="C100" s="27">
        <f t="shared" si="53"/>
        <v>0</v>
      </c>
      <c r="D100" s="27">
        <f t="shared" si="53"/>
        <v>0</v>
      </c>
      <c r="E100" s="27">
        <f t="shared" si="53"/>
        <v>0</v>
      </c>
      <c r="F100" s="27">
        <f t="shared" ref="F100:H100" si="56">F4*$I38</f>
        <v>0</v>
      </c>
      <c r="G100" s="27">
        <f t="shared" si="56"/>
        <v>0</v>
      </c>
      <c r="H100" s="27">
        <f t="shared" si="56"/>
        <v>0</v>
      </c>
      <c r="I100" s="28">
        <f t="shared" si="55"/>
        <v>0</v>
      </c>
    </row>
    <row r="101" spans="1:9">
      <c r="A101" s="22" t="s">
        <v>24</v>
      </c>
      <c r="B101" s="27">
        <f t="shared" si="53"/>
        <v>0</v>
      </c>
      <c r="C101" s="27">
        <f t="shared" si="53"/>
        <v>0</v>
      </c>
      <c r="D101" s="27">
        <f t="shared" si="53"/>
        <v>0</v>
      </c>
      <c r="E101" s="27">
        <f t="shared" si="53"/>
        <v>0</v>
      </c>
      <c r="F101" s="27">
        <f t="shared" ref="F101:H101" si="57">F5*$I39</f>
        <v>0</v>
      </c>
      <c r="G101" s="27">
        <f t="shared" si="57"/>
        <v>0</v>
      </c>
      <c r="H101" s="27">
        <f t="shared" si="57"/>
        <v>0</v>
      </c>
      <c r="I101" s="28">
        <f t="shared" si="55"/>
        <v>0</v>
      </c>
    </row>
    <row r="102" spans="1:9">
      <c r="A102" s="22" t="s">
        <v>25</v>
      </c>
      <c r="B102" s="27">
        <f t="shared" si="53"/>
        <v>0</v>
      </c>
      <c r="C102" s="27">
        <f t="shared" si="53"/>
        <v>0</v>
      </c>
      <c r="D102" s="27">
        <f t="shared" si="53"/>
        <v>0</v>
      </c>
      <c r="E102" s="27">
        <f t="shared" si="53"/>
        <v>0</v>
      </c>
      <c r="F102" s="27">
        <f t="shared" ref="F102:H102" si="58">F6*$I40</f>
        <v>0</v>
      </c>
      <c r="G102" s="27">
        <f t="shared" si="58"/>
        <v>0</v>
      </c>
      <c r="H102" s="27">
        <f t="shared" si="58"/>
        <v>0</v>
      </c>
      <c r="I102" s="28">
        <f t="shared" si="55"/>
        <v>0</v>
      </c>
    </row>
    <row r="103" spans="1:9">
      <c r="A103" s="22" t="s">
        <v>9</v>
      </c>
      <c r="B103" s="27">
        <f t="shared" si="53"/>
        <v>0</v>
      </c>
      <c r="C103" s="27">
        <f t="shared" si="53"/>
        <v>0</v>
      </c>
      <c r="D103" s="27">
        <f t="shared" si="53"/>
        <v>0</v>
      </c>
      <c r="E103" s="27">
        <f t="shared" si="53"/>
        <v>0</v>
      </c>
      <c r="F103" s="27">
        <f t="shared" ref="F103:H103" si="59">F7*$I41</f>
        <v>0</v>
      </c>
      <c r="G103" s="27">
        <f t="shared" si="59"/>
        <v>0</v>
      </c>
      <c r="H103" s="27">
        <f t="shared" si="59"/>
        <v>0</v>
      </c>
      <c r="I103" s="28">
        <f t="shared" si="55"/>
        <v>0</v>
      </c>
    </row>
    <row r="104" spans="1:9">
      <c r="A104" s="22" t="s">
        <v>11</v>
      </c>
      <c r="B104" s="27">
        <f t="shared" si="53"/>
        <v>0</v>
      </c>
      <c r="C104" s="27">
        <f t="shared" si="53"/>
        <v>0</v>
      </c>
      <c r="D104" s="27">
        <f t="shared" si="53"/>
        <v>0</v>
      </c>
      <c r="E104" s="27">
        <f t="shared" si="53"/>
        <v>0</v>
      </c>
      <c r="F104" s="27">
        <f t="shared" ref="F104:H104" si="60">F8*$I42</f>
        <v>0</v>
      </c>
      <c r="G104" s="27">
        <f t="shared" si="60"/>
        <v>0</v>
      </c>
      <c r="H104" s="27">
        <f t="shared" si="60"/>
        <v>0</v>
      </c>
      <c r="I104" s="28">
        <f t="shared" si="55"/>
        <v>0</v>
      </c>
    </row>
    <row r="105" spans="1:9">
      <c r="A105" s="22" t="s">
        <v>13</v>
      </c>
      <c r="B105" s="27">
        <f t="shared" si="53"/>
        <v>0</v>
      </c>
      <c r="C105" s="27">
        <f t="shared" si="53"/>
        <v>0</v>
      </c>
      <c r="D105" s="27">
        <f t="shared" si="53"/>
        <v>0</v>
      </c>
      <c r="E105" s="27">
        <f t="shared" si="53"/>
        <v>0</v>
      </c>
      <c r="F105" s="27">
        <f t="shared" ref="F105:H105" si="61">F9*$I43</f>
        <v>0</v>
      </c>
      <c r="G105" s="27">
        <f t="shared" si="61"/>
        <v>0</v>
      </c>
      <c r="H105" s="27">
        <f t="shared" si="61"/>
        <v>0</v>
      </c>
      <c r="I105" s="28">
        <f t="shared" si="55"/>
        <v>0</v>
      </c>
    </row>
    <row r="106" spans="1:9">
      <c r="A106" s="22" t="s">
        <v>45</v>
      </c>
      <c r="B106" s="27">
        <f t="shared" si="53"/>
        <v>0</v>
      </c>
      <c r="C106" s="27">
        <f t="shared" si="53"/>
        <v>0</v>
      </c>
      <c r="D106" s="27">
        <f t="shared" si="53"/>
        <v>0</v>
      </c>
      <c r="E106" s="27">
        <f t="shared" si="53"/>
        <v>0</v>
      </c>
      <c r="F106" s="27">
        <f t="shared" ref="F106:H106" si="62">F10*$I44</f>
        <v>0</v>
      </c>
      <c r="G106" s="27">
        <f t="shared" si="62"/>
        <v>0</v>
      </c>
      <c r="H106" s="27">
        <f t="shared" si="62"/>
        <v>0</v>
      </c>
      <c r="I106" s="28">
        <f t="shared" si="55"/>
        <v>0</v>
      </c>
    </row>
    <row r="107" spans="1:9">
      <c r="A107" s="22" t="s">
        <v>15</v>
      </c>
      <c r="B107" s="27">
        <f t="shared" si="53"/>
        <v>0</v>
      </c>
      <c r="C107" s="27">
        <f t="shared" si="53"/>
        <v>0</v>
      </c>
      <c r="D107" s="27">
        <f t="shared" si="53"/>
        <v>0</v>
      </c>
      <c r="E107" s="27">
        <f t="shared" si="53"/>
        <v>0</v>
      </c>
      <c r="F107" s="27">
        <f t="shared" ref="F107:H107" si="63">F11*$I45</f>
        <v>0</v>
      </c>
      <c r="G107" s="27">
        <f t="shared" si="63"/>
        <v>0</v>
      </c>
      <c r="H107" s="27">
        <f t="shared" si="63"/>
        <v>0</v>
      </c>
      <c r="I107" s="28">
        <f t="shared" si="55"/>
        <v>0</v>
      </c>
    </row>
    <row r="108" spans="1:9">
      <c r="A108" s="22" t="s">
        <v>17</v>
      </c>
      <c r="B108" s="27">
        <f t="shared" si="53"/>
        <v>0</v>
      </c>
      <c r="C108" s="27">
        <f t="shared" si="53"/>
        <v>0</v>
      </c>
      <c r="D108" s="27">
        <f t="shared" si="53"/>
        <v>0</v>
      </c>
      <c r="E108" s="27">
        <f t="shared" si="53"/>
        <v>0</v>
      </c>
      <c r="F108" s="27">
        <f t="shared" ref="F108:H108" si="64">F12*$I46</f>
        <v>0</v>
      </c>
      <c r="G108" s="27">
        <f t="shared" si="64"/>
        <v>0</v>
      </c>
      <c r="H108" s="27">
        <f t="shared" si="64"/>
        <v>0</v>
      </c>
      <c r="I108" s="28">
        <f t="shared" si="55"/>
        <v>0</v>
      </c>
    </row>
    <row r="109" spans="1:9">
      <c r="A109" s="22" t="s">
        <v>46</v>
      </c>
      <c r="B109" s="27">
        <f t="shared" si="53"/>
        <v>0</v>
      </c>
      <c r="C109" s="27">
        <f t="shared" si="53"/>
        <v>0</v>
      </c>
      <c r="D109" s="27">
        <f t="shared" si="53"/>
        <v>0</v>
      </c>
      <c r="E109" s="27">
        <f t="shared" si="53"/>
        <v>0</v>
      </c>
      <c r="F109" s="27">
        <f t="shared" ref="F109:H109" si="65">F13*$I47</f>
        <v>0</v>
      </c>
      <c r="G109" s="27">
        <f t="shared" si="65"/>
        <v>0</v>
      </c>
      <c r="H109" s="27">
        <f t="shared" si="65"/>
        <v>0</v>
      </c>
      <c r="I109" s="28">
        <f t="shared" si="55"/>
        <v>0</v>
      </c>
    </row>
    <row r="110" spans="1:9">
      <c r="A110" s="22" t="s">
        <v>26</v>
      </c>
      <c r="B110" s="27">
        <f t="shared" si="53"/>
        <v>0</v>
      </c>
      <c r="C110" s="27">
        <f t="shared" si="53"/>
        <v>0</v>
      </c>
      <c r="D110" s="27">
        <f t="shared" si="53"/>
        <v>0</v>
      </c>
      <c r="E110" s="27">
        <f t="shared" si="53"/>
        <v>0</v>
      </c>
      <c r="F110" s="27">
        <f t="shared" ref="F110:H110" si="66">F14*$I48</f>
        <v>0</v>
      </c>
      <c r="G110" s="27">
        <f t="shared" si="66"/>
        <v>0</v>
      </c>
      <c r="H110" s="27">
        <f t="shared" si="66"/>
        <v>0</v>
      </c>
      <c r="I110" s="28">
        <f t="shared" si="55"/>
        <v>0</v>
      </c>
    </row>
    <row r="111" spans="1:9">
      <c r="A111" s="25" t="s">
        <v>18</v>
      </c>
      <c r="B111" s="29">
        <f t="shared" si="53"/>
        <v>0</v>
      </c>
      <c r="C111" s="29">
        <f t="shared" si="53"/>
        <v>0</v>
      </c>
      <c r="D111" s="29">
        <f t="shared" si="53"/>
        <v>0</v>
      </c>
      <c r="E111" s="29">
        <f t="shared" si="53"/>
        <v>0</v>
      </c>
      <c r="F111" s="29">
        <f t="shared" ref="F111:H111" si="67">F15*$I49</f>
        <v>0</v>
      </c>
      <c r="G111" s="29">
        <f t="shared" si="67"/>
        <v>0</v>
      </c>
      <c r="H111" s="29">
        <f t="shared" si="67"/>
        <v>0</v>
      </c>
      <c r="I111" s="30">
        <f t="shared" si="55"/>
        <v>0</v>
      </c>
    </row>
  </sheetData>
  <mergeCells count="2">
    <mergeCell ref="K2:S2"/>
    <mergeCell ref="A34:J34"/>
  </mergeCells>
  <conditionalFormatting sqref="B20:I2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31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0" id="{BA6CD467-BD00-4612-B050-332A3A71CC2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B22:I23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tabSelected="1" zoomScale="80" zoomScaleNormal="80" workbookViewId="0">
      <selection activeCell="A16" sqref="A16"/>
    </sheetView>
  </sheetViews>
  <sheetFormatPr baseColWidth="10" defaultColWidth="8.83203125" defaultRowHeight="15"/>
  <cols>
    <col min="1" max="1" width="45.5" customWidth="1"/>
    <col min="2" max="9" width="15.1640625" customWidth="1"/>
    <col min="10" max="10" width="7.33203125" style="24" customWidth="1"/>
    <col min="11" max="12" width="15.1640625" customWidth="1"/>
  </cols>
  <sheetData>
    <row r="1" spans="1:12" ht="25" thickBot="1">
      <c r="A1" s="80" t="s">
        <v>49</v>
      </c>
      <c r="K1" s="120" t="s">
        <v>48</v>
      </c>
      <c r="L1" s="120"/>
    </row>
    <row r="2" spans="1:12" ht="30" thickBot="1">
      <c r="A2" s="19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65</v>
      </c>
      <c r="H2" s="3" t="s">
        <v>66</v>
      </c>
      <c r="I2" s="4" t="s">
        <v>67</v>
      </c>
      <c r="J2" s="82"/>
      <c r="K2" s="4" t="s">
        <v>58</v>
      </c>
      <c r="L2" s="4" t="s">
        <v>59</v>
      </c>
    </row>
    <row r="3" spans="1:12" ht="29">
      <c r="A3" s="33" t="s">
        <v>5</v>
      </c>
      <c r="B3" s="5">
        <v>0</v>
      </c>
      <c r="C3" s="6">
        <v>2</v>
      </c>
      <c r="D3" s="6">
        <v>1</v>
      </c>
      <c r="E3" s="6">
        <v>1</v>
      </c>
      <c r="F3" s="6">
        <v>0</v>
      </c>
      <c r="G3" s="6">
        <v>1</v>
      </c>
      <c r="H3" s="6">
        <v>0</v>
      </c>
      <c r="I3" s="7">
        <v>1</v>
      </c>
      <c r="J3" s="10"/>
      <c r="K3" s="7">
        <f t="shared" ref="K3:K15" si="0">SUM(B3:I3)</f>
        <v>6</v>
      </c>
      <c r="L3" s="7">
        <f>K3/2</f>
        <v>3</v>
      </c>
    </row>
    <row r="4" spans="1:12" ht="29">
      <c r="A4" s="34" t="s">
        <v>6</v>
      </c>
      <c r="B4" s="8">
        <v>8</v>
      </c>
      <c r="C4" s="9">
        <v>6</v>
      </c>
      <c r="D4" s="9">
        <v>5</v>
      </c>
      <c r="E4" s="9">
        <v>5</v>
      </c>
      <c r="F4" s="9">
        <v>8</v>
      </c>
      <c r="G4" s="9">
        <v>6</v>
      </c>
      <c r="H4" s="9">
        <v>5</v>
      </c>
      <c r="I4" s="10">
        <v>6</v>
      </c>
      <c r="J4" s="10"/>
      <c r="K4" s="10">
        <f t="shared" si="0"/>
        <v>49</v>
      </c>
      <c r="L4" s="10">
        <f>ROUNDUP(K4/6,0)</f>
        <v>9</v>
      </c>
    </row>
    <row r="5" spans="1:12" ht="29">
      <c r="A5" s="35" t="s">
        <v>24</v>
      </c>
      <c r="B5" s="8">
        <v>5</v>
      </c>
      <c r="C5" s="9">
        <v>4</v>
      </c>
      <c r="D5" s="9">
        <v>6</v>
      </c>
      <c r="E5" s="9">
        <v>4</v>
      </c>
      <c r="F5" s="9">
        <v>3</v>
      </c>
      <c r="G5" s="9">
        <v>5</v>
      </c>
      <c r="H5" s="9">
        <v>6</v>
      </c>
      <c r="I5" s="10">
        <v>4</v>
      </c>
      <c r="J5" s="10"/>
      <c r="K5" s="10">
        <f>SUM(B5:I5)</f>
        <v>37</v>
      </c>
      <c r="L5" s="10">
        <f>ROUNDUP(K5/6,0)</f>
        <v>7</v>
      </c>
    </row>
    <row r="6" spans="1:12" ht="29">
      <c r="A6" s="36" t="s">
        <v>25</v>
      </c>
      <c r="B6" s="8">
        <v>5</v>
      </c>
      <c r="C6" s="9">
        <v>5</v>
      </c>
      <c r="D6" s="9">
        <v>9</v>
      </c>
      <c r="E6" s="9">
        <v>5</v>
      </c>
      <c r="F6" s="9">
        <v>9</v>
      </c>
      <c r="G6" s="9">
        <v>8</v>
      </c>
      <c r="H6" s="9">
        <v>7</v>
      </c>
      <c r="I6" s="10">
        <v>6</v>
      </c>
      <c r="J6" s="10"/>
      <c r="K6" s="10">
        <f t="shared" si="0"/>
        <v>54</v>
      </c>
      <c r="L6" s="10">
        <f t="shared" ref="L6" si="1">ROUNDUP(K6/6,0)</f>
        <v>9</v>
      </c>
    </row>
    <row r="7" spans="1:12" ht="29">
      <c r="A7" s="37" t="s">
        <v>9</v>
      </c>
      <c r="B7" s="8">
        <v>11</v>
      </c>
      <c r="C7" s="9">
        <v>9</v>
      </c>
      <c r="D7" s="9">
        <v>6</v>
      </c>
      <c r="E7" s="9">
        <v>10</v>
      </c>
      <c r="F7" s="9">
        <v>7</v>
      </c>
      <c r="G7" s="9">
        <v>7</v>
      </c>
      <c r="H7" s="9">
        <v>9</v>
      </c>
      <c r="I7" s="10">
        <v>8</v>
      </c>
      <c r="J7" s="10"/>
      <c r="K7" s="10">
        <f t="shared" si="0"/>
        <v>67</v>
      </c>
      <c r="L7" s="10">
        <f>ROUNDUP(K7/12,0)</f>
        <v>6</v>
      </c>
    </row>
    <row r="8" spans="1:12" ht="29">
      <c r="A8" s="38" t="s">
        <v>50</v>
      </c>
      <c r="B8" s="8">
        <v>7</v>
      </c>
      <c r="C8" s="9">
        <v>12</v>
      </c>
      <c r="D8" s="9">
        <v>10</v>
      </c>
      <c r="E8" s="9">
        <v>11</v>
      </c>
      <c r="F8" s="9">
        <v>12</v>
      </c>
      <c r="G8" s="9">
        <v>8</v>
      </c>
      <c r="H8" s="9">
        <v>6</v>
      </c>
      <c r="I8" s="10">
        <v>13</v>
      </c>
      <c r="J8" s="10"/>
      <c r="K8" s="10">
        <f t="shared" si="0"/>
        <v>79</v>
      </c>
      <c r="L8" s="10">
        <f>ROUNDUP(K8/48,0)</f>
        <v>2</v>
      </c>
    </row>
    <row r="9" spans="1:12" ht="29">
      <c r="A9" s="38" t="s">
        <v>51</v>
      </c>
      <c r="B9" s="14">
        <v>4</v>
      </c>
      <c r="C9" s="15">
        <v>5</v>
      </c>
      <c r="D9" s="15">
        <v>5</v>
      </c>
      <c r="E9" s="15">
        <v>6</v>
      </c>
      <c r="F9" s="15">
        <v>7</v>
      </c>
      <c r="G9" s="15">
        <v>6</v>
      </c>
      <c r="H9" s="15">
        <v>5</v>
      </c>
      <c r="I9" s="16">
        <v>7</v>
      </c>
      <c r="J9" s="16"/>
      <c r="K9" s="16">
        <f t="shared" si="0"/>
        <v>45</v>
      </c>
      <c r="L9" s="16">
        <f>ROUNDUP(K9/12,0)</f>
        <v>4</v>
      </c>
    </row>
    <row r="10" spans="1:12" ht="29">
      <c r="A10" s="38" t="s">
        <v>55</v>
      </c>
      <c r="B10" s="14">
        <v>2</v>
      </c>
      <c r="C10" s="15">
        <v>4</v>
      </c>
      <c r="D10" s="15">
        <v>4</v>
      </c>
      <c r="E10" s="15">
        <v>6</v>
      </c>
      <c r="F10" s="15">
        <v>3</v>
      </c>
      <c r="G10" s="15">
        <v>5</v>
      </c>
      <c r="H10" s="15">
        <v>4</v>
      </c>
      <c r="I10" s="16">
        <v>3</v>
      </c>
      <c r="J10" s="16"/>
      <c r="K10" s="16">
        <f t="shared" si="0"/>
        <v>31</v>
      </c>
      <c r="L10" s="16">
        <f>ROUNDUP(K10/12,0)</f>
        <v>3</v>
      </c>
    </row>
    <row r="11" spans="1:12" ht="29">
      <c r="A11" s="39" t="s">
        <v>52</v>
      </c>
      <c r="B11" s="14">
        <v>10</v>
      </c>
      <c r="C11" s="15">
        <v>9</v>
      </c>
      <c r="D11" s="15">
        <v>8</v>
      </c>
      <c r="E11" s="15">
        <v>10</v>
      </c>
      <c r="F11" s="15">
        <v>10</v>
      </c>
      <c r="G11" s="15">
        <v>8</v>
      </c>
      <c r="H11" s="15">
        <v>9</v>
      </c>
      <c r="I11" s="16">
        <v>11</v>
      </c>
      <c r="J11" s="16"/>
      <c r="K11" s="16">
        <f t="shared" si="0"/>
        <v>75</v>
      </c>
      <c r="L11" s="16">
        <f>ROUNDUP(K11/48,0)</f>
        <v>2</v>
      </c>
    </row>
    <row r="12" spans="1:12" ht="29">
      <c r="A12" s="39" t="s">
        <v>53</v>
      </c>
      <c r="B12" s="14">
        <v>6</v>
      </c>
      <c r="C12" s="15">
        <v>5</v>
      </c>
      <c r="D12" s="15">
        <v>4</v>
      </c>
      <c r="E12" s="15">
        <v>5</v>
      </c>
      <c r="F12" s="15">
        <v>5</v>
      </c>
      <c r="G12" s="15">
        <v>4</v>
      </c>
      <c r="H12" s="15">
        <v>6</v>
      </c>
      <c r="I12" s="16">
        <v>7</v>
      </c>
      <c r="J12" s="16"/>
      <c r="K12" s="16">
        <f t="shared" si="0"/>
        <v>42</v>
      </c>
      <c r="L12" s="16">
        <f>ROUNDUP(K12/12,0)</f>
        <v>4</v>
      </c>
    </row>
    <row r="13" spans="1:12" ht="29">
      <c r="A13" s="39" t="s">
        <v>54</v>
      </c>
      <c r="B13" s="14">
        <v>6</v>
      </c>
      <c r="C13" s="15">
        <v>4</v>
      </c>
      <c r="D13" s="15">
        <v>2</v>
      </c>
      <c r="E13" s="15">
        <v>5</v>
      </c>
      <c r="F13" s="15">
        <v>2</v>
      </c>
      <c r="G13" s="15">
        <v>3</v>
      </c>
      <c r="H13" s="15">
        <v>4</v>
      </c>
      <c r="I13" s="16">
        <v>6</v>
      </c>
      <c r="J13" s="16"/>
      <c r="K13" s="16">
        <f t="shared" si="0"/>
        <v>32</v>
      </c>
      <c r="L13" s="16">
        <f>ROUNDUP(K13/12,0)</f>
        <v>3</v>
      </c>
    </row>
    <row r="14" spans="1:12" ht="29">
      <c r="A14" s="95" t="s">
        <v>68</v>
      </c>
      <c r="B14" s="14">
        <v>3</v>
      </c>
      <c r="C14" s="15">
        <v>3</v>
      </c>
      <c r="D14" s="15">
        <v>3</v>
      </c>
      <c r="E14" s="15">
        <v>3</v>
      </c>
      <c r="F14" s="15">
        <v>3</v>
      </c>
      <c r="G14" s="15">
        <v>3</v>
      </c>
      <c r="H14" s="15">
        <v>3</v>
      </c>
      <c r="I14" s="16">
        <v>3</v>
      </c>
      <c r="J14" s="16"/>
      <c r="K14" s="16">
        <f t="shared" si="0"/>
        <v>24</v>
      </c>
      <c r="L14" s="16">
        <f>ROUNDUP(K14/12,0)</f>
        <v>2</v>
      </c>
    </row>
    <row r="15" spans="1:12" ht="30" thickBot="1">
      <c r="A15" s="95" t="s">
        <v>69</v>
      </c>
      <c r="B15" s="14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15">
        <v>3</v>
      </c>
      <c r="I15" s="16">
        <v>3</v>
      </c>
      <c r="J15" s="16"/>
      <c r="K15" s="16">
        <f t="shared" si="0"/>
        <v>24</v>
      </c>
      <c r="L15" s="16">
        <f>ROUNDUP(K15/12,0)</f>
        <v>2</v>
      </c>
    </row>
    <row r="16" spans="1:12" ht="71" customHeight="1" thickBot="1">
      <c r="A16" s="121" t="s">
        <v>70</v>
      </c>
      <c r="B16" s="51">
        <f t="shared" ref="B16:I16" si="2">B3*64+(B4+B5+B6)*32+(B7+B9+B10+B12+B13)*16+(B8+B11)*4</f>
        <v>1108</v>
      </c>
      <c r="C16" s="49">
        <f t="shared" si="2"/>
        <v>1124</v>
      </c>
      <c r="D16" s="49">
        <f t="shared" si="2"/>
        <v>1112</v>
      </c>
      <c r="E16" s="49">
        <f t="shared" si="2"/>
        <v>1108</v>
      </c>
      <c r="F16" s="49">
        <f t="shared" si="2"/>
        <v>1112</v>
      </c>
      <c r="G16" s="49">
        <f t="shared" si="2"/>
        <v>1136</v>
      </c>
      <c r="H16" s="49">
        <f t="shared" si="2"/>
        <v>1084</v>
      </c>
      <c r="I16" s="81">
        <f t="shared" si="2"/>
        <v>1168</v>
      </c>
      <c r="J16" s="16"/>
      <c r="K16" s="81"/>
      <c r="L16" s="81"/>
    </row>
    <row r="19" spans="4:4">
      <c r="D19" s="94"/>
    </row>
  </sheetData>
  <mergeCells count="1">
    <mergeCell ref="K1:L1"/>
  </mergeCells>
  <pageMargins left="0.25" right="0.25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Score and Rank</vt:lpstr>
      <vt:lpstr>Piece distribution</vt:lpstr>
      <vt:lpstr>'Piece distribution'!Print_Area</vt:lpstr>
      <vt:lpstr>'Score and Rank'!Print_Area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S Dodder</dc:creator>
  <cp:lastModifiedBy>Gregory H. Monty</cp:lastModifiedBy>
  <cp:lastPrinted>2018-08-22T19:10:53Z</cp:lastPrinted>
  <dcterms:created xsi:type="dcterms:W3CDTF">2014-04-10T13:28:43Z</dcterms:created>
  <dcterms:modified xsi:type="dcterms:W3CDTF">2018-08-27T17:25:36Z</dcterms:modified>
</cp:coreProperties>
</file>